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ปีการศึกษา2568\ปถ.05\"/>
    </mc:Choice>
  </mc:AlternateContent>
  <xr:revisionPtr revIDLastSave="0" documentId="13_ncr:1_{EAEBB14D-6630-4DB9-BE8C-C48B42CBB66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กรอกข้อมูลทั่วไป" sheetId="8" r:id="rId1"/>
    <sheet name="กรอกข้อมูลคะแนน" sheetId="1" r:id="rId2"/>
    <sheet name="พิมพ์ปก,คะแนน" sheetId="13" r:id="rId3"/>
    <sheet name="พิมพ์ปก,คะแนน (มฐ)" sheetId="15" state="hidden" r:id="rId4"/>
    <sheet name="พิมพ์บันทึกเวลาเรียน" sheetId="11" r:id="rId5"/>
    <sheet name="พิมพ์ข้อมูลรายวิชา" sheetId="10" r:id="rId6"/>
    <sheet name="ช่วงคะแนน" sheetId="16" state="hidden" r:id="rId7"/>
    <sheet name="data" sheetId="17" state="hidden" r:id="rId8"/>
  </sheets>
  <definedNames>
    <definedName name="_xlnm._FilterDatabase" localSheetId="1" hidden="1">กรอกข้อมูลคะแนน!$A$2:$BN$50</definedName>
    <definedName name="_xlnm.Print_Area" localSheetId="4">พิมพ์บันทึกเวลาเรียน!$A$1:$IU$49</definedName>
    <definedName name="_xlnm.Print_Area" localSheetId="3">'พิมพ์ปก,คะแนน (มฐ)'!$A$1:$DR$49</definedName>
  </definedNames>
  <calcPr calcId="191029"/>
  <customWorkbookViews>
    <customWorkbookView name="อ่านวิธีใช้ก่อนกรอกข้อมูล" guid="{3FD68EB0-AEF2-420F-BF16-46277FF71F7B}" maximized="1" xWindow="1" yWindow="1" windowWidth="1024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D14" i="8" s="1"/>
  <c r="IT9" i="11"/>
  <c r="IT10" i="11"/>
  <c r="IT11" i="11"/>
  <c r="IT12" i="11"/>
  <c r="IT13" i="11"/>
  <c r="IT14" i="11"/>
  <c r="IT15" i="11"/>
  <c r="IT16" i="11"/>
  <c r="IT17" i="11"/>
  <c r="IT18" i="11"/>
  <c r="IT19" i="11"/>
  <c r="IT20" i="11"/>
  <c r="IT21" i="11"/>
  <c r="IT22" i="11"/>
  <c r="IT23" i="11"/>
  <c r="IT24" i="11"/>
  <c r="IT25" i="11"/>
  <c r="IT26" i="11"/>
  <c r="IT27" i="11"/>
  <c r="IT28" i="11"/>
  <c r="IT29" i="11"/>
  <c r="IT30" i="11"/>
  <c r="IT31" i="11"/>
  <c r="IT32" i="11"/>
  <c r="IT33" i="11"/>
  <c r="IT34" i="11"/>
  <c r="IT35" i="11"/>
  <c r="IT36" i="11"/>
  <c r="IT37" i="11"/>
  <c r="IT38" i="11"/>
  <c r="IT39" i="11"/>
  <c r="IT40" i="11"/>
  <c r="IT41" i="11"/>
  <c r="IT42" i="11"/>
  <c r="IT43" i="11"/>
  <c r="IT44" i="11"/>
  <c r="IT45" i="11"/>
  <c r="IT46" i="11"/>
  <c r="IT47" i="11"/>
  <c r="IT48" i="11"/>
  <c r="IT49" i="11"/>
  <c r="BQ6" i="13"/>
  <c r="BR6" i="13"/>
  <c r="BS6" i="13"/>
  <c r="BT6" i="13"/>
  <c r="BU6" i="13"/>
  <c r="BV6" i="13"/>
  <c r="BW6" i="13"/>
  <c r="BX6" i="13"/>
  <c r="BY6" i="13"/>
  <c r="BZ6" i="13"/>
  <c r="BQ7" i="13"/>
  <c r="BR7" i="13"/>
  <c r="BS7" i="13"/>
  <c r="BT7" i="13"/>
  <c r="BU7" i="13"/>
  <c r="BV7" i="13"/>
  <c r="BW7" i="13"/>
  <c r="BX7" i="13"/>
  <c r="BY7" i="13"/>
  <c r="BZ7" i="13"/>
  <c r="BQ8" i="13"/>
  <c r="BR8" i="13"/>
  <c r="BS8" i="13"/>
  <c r="BT8" i="13"/>
  <c r="BU8" i="13"/>
  <c r="BV8" i="13"/>
  <c r="BW8" i="13"/>
  <c r="BX8" i="13"/>
  <c r="BY8" i="13"/>
  <c r="BZ8" i="13"/>
  <c r="BQ9" i="13"/>
  <c r="BR9" i="13"/>
  <c r="BS9" i="13"/>
  <c r="BT9" i="13"/>
  <c r="BU9" i="13"/>
  <c r="BV9" i="13"/>
  <c r="BW9" i="13"/>
  <c r="BX9" i="13"/>
  <c r="BY9" i="13"/>
  <c r="BZ9" i="13"/>
  <c r="BQ10" i="13"/>
  <c r="BR10" i="13"/>
  <c r="BS10" i="13"/>
  <c r="BT10" i="13"/>
  <c r="BU10" i="13"/>
  <c r="BV10" i="13"/>
  <c r="BW10" i="13"/>
  <c r="BX10" i="13"/>
  <c r="BY10" i="13"/>
  <c r="BZ10" i="13"/>
  <c r="BQ11" i="13"/>
  <c r="BR11" i="13"/>
  <c r="BS11" i="13"/>
  <c r="BT11" i="13"/>
  <c r="BU11" i="13"/>
  <c r="BV11" i="13"/>
  <c r="BW11" i="13"/>
  <c r="BX11" i="13"/>
  <c r="BY11" i="13"/>
  <c r="BZ11" i="13"/>
  <c r="BQ12" i="13"/>
  <c r="BR12" i="13"/>
  <c r="BS12" i="13"/>
  <c r="BT12" i="13"/>
  <c r="BU12" i="13"/>
  <c r="BV12" i="13"/>
  <c r="BW12" i="13"/>
  <c r="BX12" i="13"/>
  <c r="BY12" i="13"/>
  <c r="BZ12" i="13"/>
  <c r="BQ13" i="13"/>
  <c r="BR13" i="13"/>
  <c r="BS13" i="13"/>
  <c r="BT13" i="13"/>
  <c r="BU13" i="13"/>
  <c r="BV13" i="13"/>
  <c r="BW13" i="13"/>
  <c r="BX13" i="13"/>
  <c r="BY13" i="13"/>
  <c r="BZ13" i="13"/>
  <c r="BQ14" i="13"/>
  <c r="BR14" i="13"/>
  <c r="BS14" i="13"/>
  <c r="BT14" i="13"/>
  <c r="BU14" i="13"/>
  <c r="BV14" i="13"/>
  <c r="BW14" i="13"/>
  <c r="BX14" i="13"/>
  <c r="BY14" i="13"/>
  <c r="BZ14" i="13"/>
  <c r="BQ15" i="13"/>
  <c r="BR15" i="13"/>
  <c r="BS15" i="13"/>
  <c r="BT15" i="13"/>
  <c r="BU15" i="13"/>
  <c r="BV15" i="13"/>
  <c r="BW15" i="13"/>
  <c r="BX15" i="13"/>
  <c r="BY15" i="13"/>
  <c r="BZ15" i="13"/>
  <c r="BQ16" i="13"/>
  <c r="BR16" i="13"/>
  <c r="BS16" i="13"/>
  <c r="BT16" i="13"/>
  <c r="BU16" i="13"/>
  <c r="BV16" i="13"/>
  <c r="BW16" i="13"/>
  <c r="BX16" i="13"/>
  <c r="BY16" i="13"/>
  <c r="BZ16" i="13"/>
  <c r="BQ17" i="13"/>
  <c r="BR17" i="13"/>
  <c r="BS17" i="13"/>
  <c r="BT17" i="13"/>
  <c r="BU17" i="13"/>
  <c r="BV17" i="13"/>
  <c r="BW17" i="13"/>
  <c r="BX17" i="13"/>
  <c r="BY17" i="13"/>
  <c r="BZ17" i="13"/>
  <c r="BQ18" i="13"/>
  <c r="BR18" i="13"/>
  <c r="BS18" i="13"/>
  <c r="BT18" i="13"/>
  <c r="BU18" i="13"/>
  <c r="BV18" i="13"/>
  <c r="BW18" i="13"/>
  <c r="BX18" i="13"/>
  <c r="BY18" i="13"/>
  <c r="BZ18" i="13"/>
  <c r="BQ19" i="13"/>
  <c r="BR19" i="13"/>
  <c r="BS19" i="13"/>
  <c r="BT19" i="13"/>
  <c r="BU19" i="13"/>
  <c r="BV19" i="13"/>
  <c r="BW19" i="13"/>
  <c r="BX19" i="13"/>
  <c r="BY19" i="13"/>
  <c r="BZ19" i="13"/>
  <c r="BQ20" i="13"/>
  <c r="BR20" i="13"/>
  <c r="BS20" i="13"/>
  <c r="BT20" i="13"/>
  <c r="BU20" i="13"/>
  <c r="BV20" i="13"/>
  <c r="BW20" i="13"/>
  <c r="BX20" i="13"/>
  <c r="BY20" i="13"/>
  <c r="BZ20" i="13"/>
  <c r="BQ21" i="13"/>
  <c r="BR21" i="13"/>
  <c r="BS21" i="13"/>
  <c r="BT21" i="13"/>
  <c r="BU21" i="13"/>
  <c r="BV21" i="13"/>
  <c r="BW21" i="13"/>
  <c r="BX21" i="13"/>
  <c r="BY21" i="13"/>
  <c r="BZ21" i="13"/>
  <c r="BQ22" i="13"/>
  <c r="BR22" i="13"/>
  <c r="BS22" i="13"/>
  <c r="BT22" i="13"/>
  <c r="BU22" i="13"/>
  <c r="BV22" i="13"/>
  <c r="BW22" i="13"/>
  <c r="BX22" i="13"/>
  <c r="BY22" i="13"/>
  <c r="BZ22" i="13"/>
  <c r="BQ23" i="13"/>
  <c r="BR23" i="13"/>
  <c r="BS23" i="13"/>
  <c r="BT23" i="13"/>
  <c r="BU23" i="13"/>
  <c r="BV23" i="13"/>
  <c r="BW23" i="13"/>
  <c r="BX23" i="13"/>
  <c r="BY23" i="13"/>
  <c r="BZ23" i="13"/>
  <c r="BQ24" i="13"/>
  <c r="BR24" i="13"/>
  <c r="BS24" i="13"/>
  <c r="BT24" i="13"/>
  <c r="BU24" i="13"/>
  <c r="BV24" i="13"/>
  <c r="BW24" i="13"/>
  <c r="BX24" i="13"/>
  <c r="BY24" i="13"/>
  <c r="BZ24" i="13"/>
  <c r="BQ25" i="13"/>
  <c r="BR25" i="13"/>
  <c r="BS25" i="13"/>
  <c r="BT25" i="13"/>
  <c r="BU25" i="13"/>
  <c r="BV25" i="13"/>
  <c r="BW25" i="13"/>
  <c r="BX25" i="13"/>
  <c r="BY25" i="13"/>
  <c r="BZ25" i="13"/>
  <c r="BQ26" i="13"/>
  <c r="BR26" i="13"/>
  <c r="BS26" i="13"/>
  <c r="BT26" i="13"/>
  <c r="BU26" i="13"/>
  <c r="BV26" i="13"/>
  <c r="BW26" i="13"/>
  <c r="BX26" i="13"/>
  <c r="BY26" i="13"/>
  <c r="BZ26" i="13"/>
  <c r="BQ27" i="13"/>
  <c r="BR27" i="13"/>
  <c r="BS27" i="13"/>
  <c r="BT27" i="13"/>
  <c r="BU27" i="13"/>
  <c r="BV27" i="13"/>
  <c r="BW27" i="13"/>
  <c r="BX27" i="13"/>
  <c r="BY27" i="13"/>
  <c r="BZ27" i="13"/>
  <c r="BQ28" i="13"/>
  <c r="BR28" i="13"/>
  <c r="BS28" i="13"/>
  <c r="BT28" i="13"/>
  <c r="BU28" i="13"/>
  <c r="BV28" i="13"/>
  <c r="BW28" i="13"/>
  <c r="BX28" i="13"/>
  <c r="BY28" i="13"/>
  <c r="BZ28" i="13"/>
  <c r="BQ29" i="13"/>
  <c r="BR29" i="13"/>
  <c r="BS29" i="13"/>
  <c r="BT29" i="13"/>
  <c r="BU29" i="13"/>
  <c r="BV29" i="13"/>
  <c r="BW29" i="13"/>
  <c r="BX29" i="13"/>
  <c r="BY29" i="13"/>
  <c r="BZ29" i="13"/>
  <c r="BQ30" i="13"/>
  <c r="BR30" i="13"/>
  <c r="BS30" i="13"/>
  <c r="BT30" i="13"/>
  <c r="BU30" i="13"/>
  <c r="BV30" i="13"/>
  <c r="BW30" i="13"/>
  <c r="BX30" i="13"/>
  <c r="BY30" i="13"/>
  <c r="BZ30" i="13"/>
  <c r="BQ31" i="13"/>
  <c r="BR31" i="13"/>
  <c r="BS31" i="13"/>
  <c r="BT31" i="13"/>
  <c r="BU31" i="13"/>
  <c r="BV31" i="13"/>
  <c r="BW31" i="13"/>
  <c r="BX31" i="13"/>
  <c r="BY31" i="13"/>
  <c r="BZ31" i="13"/>
  <c r="BQ32" i="13"/>
  <c r="BR32" i="13"/>
  <c r="BS32" i="13"/>
  <c r="BT32" i="13"/>
  <c r="BU32" i="13"/>
  <c r="BV32" i="13"/>
  <c r="BW32" i="13"/>
  <c r="BX32" i="13"/>
  <c r="BY32" i="13"/>
  <c r="BZ32" i="13"/>
  <c r="BQ33" i="13"/>
  <c r="BR33" i="13"/>
  <c r="BS33" i="13"/>
  <c r="BT33" i="13"/>
  <c r="BU33" i="13"/>
  <c r="BV33" i="13"/>
  <c r="BW33" i="13"/>
  <c r="BX33" i="13"/>
  <c r="BY33" i="13"/>
  <c r="BZ33" i="13"/>
  <c r="BQ34" i="13"/>
  <c r="BR34" i="13"/>
  <c r="BS34" i="13"/>
  <c r="BT34" i="13"/>
  <c r="BU34" i="13"/>
  <c r="BV34" i="13"/>
  <c r="BW34" i="13"/>
  <c r="BX34" i="13"/>
  <c r="BY34" i="13"/>
  <c r="BZ34" i="13"/>
  <c r="BQ35" i="13"/>
  <c r="BR35" i="13"/>
  <c r="BS35" i="13"/>
  <c r="BT35" i="13"/>
  <c r="BU35" i="13"/>
  <c r="BV35" i="13"/>
  <c r="BW35" i="13"/>
  <c r="BX35" i="13"/>
  <c r="BY35" i="13"/>
  <c r="BZ35" i="13"/>
  <c r="BQ36" i="13"/>
  <c r="BR36" i="13"/>
  <c r="BS36" i="13"/>
  <c r="BT36" i="13"/>
  <c r="BU36" i="13"/>
  <c r="BV36" i="13"/>
  <c r="BW36" i="13"/>
  <c r="BX36" i="13"/>
  <c r="BY36" i="13"/>
  <c r="BZ36" i="13"/>
  <c r="BQ37" i="13"/>
  <c r="BR37" i="13"/>
  <c r="BS37" i="13"/>
  <c r="BT37" i="13"/>
  <c r="BU37" i="13"/>
  <c r="BV37" i="13"/>
  <c r="BW37" i="13"/>
  <c r="BX37" i="13"/>
  <c r="BY37" i="13"/>
  <c r="BZ37" i="13"/>
  <c r="BQ38" i="13"/>
  <c r="BR38" i="13"/>
  <c r="BS38" i="13"/>
  <c r="BT38" i="13"/>
  <c r="BU38" i="13"/>
  <c r="BV38" i="13"/>
  <c r="BW38" i="13"/>
  <c r="BX38" i="13"/>
  <c r="BY38" i="13"/>
  <c r="BZ38" i="13"/>
  <c r="BQ39" i="13"/>
  <c r="BR39" i="13"/>
  <c r="BS39" i="13"/>
  <c r="BT39" i="13"/>
  <c r="BU39" i="13"/>
  <c r="BV39" i="13"/>
  <c r="BW39" i="13"/>
  <c r="BX39" i="13"/>
  <c r="BY39" i="13"/>
  <c r="BZ39" i="13"/>
  <c r="BQ40" i="13"/>
  <c r="BR40" i="13"/>
  <c r="BS40" i="13"/>
  <c r="BT40" i="13"/>
  <c r="BU40" i="13"/>
  <c r="BV40" i="13"/>
  <c r="BW40" i="13"/>
  <c r="BX40" i="13"/>
  <c r="BY40" i="13"/>
  <c r="BZ40" i="13"/>
  <c r="BQ41" i="13"/>
  <c r="BR41" i="13"/>
  <c r="BS41" i="13"/>
  <c r="BT41" i="13"/>
  <c r="BU41" i="13"/>
  <c r="BV41" i="13"/>
  <c r="BW41" i="13"/>
  <c r="BX41" i="13"/>
  <c r="BY41" i="13"/>
  <c r="BZ41" i="13"/>
  <c r="BQ42" i="13"/>
  <c r="BR42" i="13"/>
  <c r="BS42" i="13"/>
  <c r="BT42" i="13"/>
  <c r="BU42" i="13"/>
  <c r="BV42" i="13"/>
  <c r="BW42" i="13"/>
  <c r="BX42" i="13"/>
  <c r="BY42" i="13"/>
  <c r="BZ42" i="13"/>
  <c r="BQ43" i="13"/>
  <c r="BR43" i="13"/>
  <c r="BS43" i="13"/>
  <c r="BT43" i="13"/>
  <c r="BU43" i="13"/>
  <c r="BV43" i="13"/>
  <c r="BW43" i="13"/>
  <c r="BX43" i="13"/>
  <c r="BY43" i="13"/>
  <c r="BZ43" i="13"/>
  <c r="BQ44" i="13"/>
  <c r="BR44" i="13"/>
  <c r="BS44" i="13"/>
  <c r="BT44" i="13"/>
  <c r="BU44" i="13"/>
  <c r="BV44" i="13"/>
  <c r="BW44" i="13"/>
  <c r="BX44" i="13"/>
  <c r="BY44" i="13"/>
  <c r="BZ44" i="13"/>
  <c r="BQ45" i="13"/>
  <c r="BR45" i="13"/>
  <c r="BS45" i="13"/>
  <c r="BT45" i="13"/>
  <c r="BU45" i="13"/>
  <c r="BV45" i="13"/>
  <c r="BW45" i="13"/>
  <c r="BX45" i="13"/>
  <c r="BY45" i="13"/>
  <c r="BZ45" i="13"/>
  <c r="BQ46" i="13"/>
  <c r="BR46" i="13"/>
  <c r="BS46" i="13"/>
  <c r="BT46" i="13"/>
  <c r="BU46" i="13"/>
  <c r="BV46" i="13"/>
  <c r="BW46" i="13"/>
  <c r="BX46" i="13"/>
  <c r="BY46" i="13"/>
  <c r="BZ46" i="13"/>
  <c r="BQ47" i="13"/>
  <c r="BR47" i="13"/>
  <c r="BS47" i="13"/>
  <c r="BT47" i="13"/>
  <c r="BU47" i="13"/>
  <c r="BV47" i="13"/>
  <c r="BW47" i="13"/>
  <c r="BX47" i="13"/>
  <c r="BY47" i="13"/>
  <c r="BZ47" i="13"/>
  <c r="BQ48" i="13"/>
  <c r="BR48" i="13"/>
  <c r="BS48" i="13"/>
  <c r="BT48" i="13"/>
  <c r="BU48" i="13"/>
  <c r="BV48" i="13"/>
  <c r="BW48" i="13"/>
  <c r="BX48" i="13"/>
  <c r="BY48" i="13"/>
  <c r="BZ48" i="13"/>
  <c r="BQ49" i="13"/>
  <c r="BR49" i="13"/>
  <c r="BS49" i="13"/>
  <c r="BT49" i="13"/>
  <c r="BU49" i="13"/>
  <c r="BV49" i="13"/>
  <c r="BW49" i="13"/>
  <c r="BX49" i="13"/>
  <c r="BY49" i="13"/>
  <c r="BZ49" i="13"/>
  <c r="BZ5" i="13"/>
  <c r="BY5" i="13"/>
  <c r="BX5" i="13"/>
  <c r="BW5" i="13"/>
  <c r="BV5" i="13"/>
  <c r="BU5" i="13"/>
  <c r="BT5" i="13"/>
  <c r="BS5" i="13"/>
  <c r="BR5" i="13"/>
  <c r="BQ5" i="13"/>
  <c r="BD6" i="13"/>
  <c r="BE6" i="13"/>
  <c r="BF6" i="13"/>
  <c r="BG6" i="13"/>
  <c r="BH6" i="13"/>
  <c r="BI6" i="13"/>
  <c r="BJ6" i="13"/>
  <c r="BK6" i="13"/>
  <c r="BL6" i="13"/>
  <c r="BM6" i="13"/>
  <c r="BN6" i="13"/>
  <c r="BD7" i="13"/>
  <c r="BE7" i="13"/>
  <c r="BF7" i="13"/>
  <c r="BG7" i="13"/>
  <c r="BH7" i="13"/>
  <c r="BI7" i="13"/>
  <c r="BJ7" i="13"/>
  <c r="BK7" i="13"/>
  <c r="BL7" i="13"/>
  <c r="BM7" i="13"/>
  <c r="BN7" i="13"/>
  <c r="BD8" i="13"/>
  <c r="BE8" i="13"/>
  <c r="BF8" i="13"/>
  <c r="BG8" i="13"/>
  <c r="BH8" i="13"/>
  <c r="BI8" i="13"/>
  <c r="BJ8" i="13"/>
  <c r="BK8" i="13"/>
  <c r="BL8" i="13"/>
  <c r="BM8" i="13"/>
  <c r="BN8" i="13"/>
  <c r="BD9" i="13"/>
  <c r="BE9" i="13"/>
  <c r="BF9" i="13"/>
  <c r="BG9" i="13"/>
  <c r="BH9" i="13"/>
  <c r="BI9" i="13"/>
  <c r="BJ9" i="13"/>
  <c r="BK9" i="13"/>
  <c r="BL9" i="13"/>
  <c r="BM9" i="13"/>
  <c r="BN9" i="13"/>
  <c r="BD10" i="13"/>
  <c r="BE10" i="13"/>
  <c r="BF10" i="13"/>
  <c r="BG10" i="13"/>
  <c r="BH10" i="13"/>
  <c r="BI10" i="13"/>
  <c r="BJ10" i="13"/>
  <c r="BK10" i="13"/>
  <c r="BL10" i="13"/>
  <c r="BM10" i="13"/>
  <c r="BN10" i="13"/>
  <c r="BD11" i="13"/>
  <c r="BE11" i="13"/>
  <c r="BF11" i="13"/>
  <c r="BG11" i="13"/>
  <c r="BH11" i="13"/>
  <c r="BI11" i="13"/>
  <c r="BJ11" i="13"/>
  <c r="BK11" i="13"/>
  <c r="BL11" i="13"/>
  <c r="BM11" i="13"/>
  <c r="BN11" i="13"/>
  <c r="BD12" i="13"/>
  <c r="BE12" i="13"/>
  <c r="BF12" i="13"/>
  <c r="BG12" i="13"/>
  <c r="BH12" i="13"/>
  <c r="BI12" i="13"/>
  <c r="BJ12" i="13"/>
  <c r="BK12" i="13"/>
  <c r="BL12" i="13"/>
  <c r="BM12" i="13"/>
  <c r="BN12" i="13"/>
  <c r="BD13" i="13"/>
  <c r="BE13" i="13"/>
  <c r="BF13" i="13"/>
  <c r="BG13" i="13"/>
  <c r="BH13" i="13"/>
  <c r="BI13" i="13"/>
  <c r="BJ13" i="13"/>
  <c r="BK13" i="13"/>
  <c r="BL13" i="13"/>
  <c r="BM13" i="13"/>
  <c r="BN13" i="13"/>
  <c r="BD14" i="13"/>
  <c r="BE14" i="13"/>
  <c r="BF14" i="13"/>
  <c r="BG14" i="13"/>
  <c r="BH14" i="13"/>
  <c r="BI14" i="13"/>
  <c r="BJ14" i="13"/>
  <c r="BK14" i="13"/>
  <c r="BL14" i="13"/>
  <c r="BM14" i="13"/>
  <c r="BN14" i="13"/>
  <c r="BD15" i="13"/>
  <c r="BE15" i="13"/>
  <c r="BF15" i="13"/>
  <c r="BG15" i="13"/>
  <c r="BH15" i="13"/>
  <c r="BI15" i="13"/>
  <c r="BJ15" i="13"/>
  <c r="BK15" i="13"/>
  <c r="BL15" i="13"/>
  <c r="BM15" i="13"/>
  <c r="BN15" i="13"/>
  <c r="BD16" i="13"/>
  <c r="BE16" i="13"/>
  <c r="BF16" i="13"/>
  <c r="BG16" i="13"/>
  <c r="BH16" i="13"/>
  <c r="BI16" i="13"/>
  <c r="BJ16" i="13"/>
  <c r="BK16" i="13"/>
  <c r="BL16" i="13"/>
  <c r="BM16" i="13"/>
  <c r="BN16" i="13"/>
  <c r="BD17" i="13"/>
  <c r="BE17" i="13"/>
  <c r="BF17" i="13"/>
  <c r="BG17" i="13"/>
  <c r="BH17" i="13"/>
  <c r="BI17" i="13"/>
  <c r="BJ17" i="13"/>
  <c r="BK17" i="13"/>
  <c r="BL17" i="13"/>
  <c r="BM17" i="13"/>
  <c r="BN17" i="13"/>
  <c r="BD18" i="13"/>
  <c r="BE18" i="13"/>
  <c r="BF18" i="13"/>
  <c r="BG18" i="13"/>
  <c r="BH18" i="13"/>
  <c r="BI18" i="13"/>
  <c r="BJ18" i="13"/>
  <c r="BK18" i="13"/>
  <c r="BL18" i="13"/>
  <c r="BM18" i="13"/>
  <c r="BN18" i="13"/>
  <c r="BD19" i="13"/>
  <c r="BE19" i="13"/>
  <c r="BF19" i="13"/>
  <c r="BG19" i="13"/>
  <c r="BH19" i="13"/>
  <c r="BI19" i="13"/>
  <c r="BJ19" i="13"/>
  <c r="BK19" i="13"/>
  <c r="BL19" i="13"/>
  <c r="BM19" i="13"/>
  <c r="BN19" i="13"/>
  <c r="BD20" i="13"/>
  <c r="BE20" i="13"/>
  <c r="BF20" i="13"/>
  <c r="BG20" i="13"/>
  <c r="BH20" i="13"/>
  <c r="BI20" i="13"/>
  <c r="BJ20" i="13"/>
  <c r="BK20" i="13"/>
  <c r="BL20" i="13"/>
  <c r="BM20" i="13"/>
  <c r="BN20" i="13"/>
  <c r="BD21" i="13"/>
  <c r="BE21" i="13"/>
  <c r="BF21" i="13"/>
  <c r="BG21" i="13"/>
  <c r="BH21" i="13"/>
  <c r="BI21" i="13"/>
  <c r="BJ21" i="13"/>
  <c r="BK21" i="13"/>
  <c r="BL21" i="13"/>
  <c r="BM21" i="13"/>
  <c r="BN21" i="13"/>
  <c r="BD22" i="13"/>
  <c r="BE22" i="13"/>
  <c r="BF22" i="13"/>
  <c r="BG22" i="13"/>
  <c r="BH22" i="13"/>
  <c r="BI22" i="13"/>
  <c r="BJ22" i="13"/>
  <c r="BK22" i="13"/>
  <c r="BL22" i="13"/>
  <c r="BM22" i="13"/>
  <c r="BN22" i="13"/>
  <c r="BD23" i="13"/>
  <c r="BE23" i="13"/>
  <c r="BF23" i="13"/>
  <c r="BG23" i="13"/>
  <c r="BH23" i="13"/>
  <c r="BI23" i="13"/>
  <c r="BJ23" i="13"/>
  <c r="BK23" i="13"/>
  <c r="BL23" i="13"/>
  <c r="BM23" i="13"/>
  <c r="BN23" i="13"/>
  <c r="BD24" i="13"/>
  <c r="BE24" i="13"/>
  <c r="BF24" i="13"/>
  <c r="BG24" i="13"/>
  <c r="BH24" i="13"/>
  <c r="BI24" i="13"/>
  <c r="BJ24" i="13"/>
  <c r="BK24" i="13"/>
  <c r="BL24" i="13"/>
  <c r="BM24" i="13"/>
  <c r="BN24" i="13"/>
  <c r="BD25" i="13"/>
  <c r="BE25" i="13"/>
  <c r="BF25" i="13"/>
  <c r="BG25" i="13"/>
  <c r="BH25" i="13"/>
  <c r="BI25" i="13"/>
  <c r="BJ25" i="13"/>
  <c r="BK25" i="13"/>
  <c r="BL25" i="13"/>
  <c r="BM25" i="13"/>
  <c r="BN25" i="13"/>
  <c r="BD26" i="13"/>
  <c r="BE26" i="13"/>
  <c r="BF26" i="13"/>
  <c r="BG26" i="13"/>
  <c r="BH26" i="13"/>
  <c r="BI26" i="13"/>
  <c r="BJ26" i="13"/>
  <c r="BK26" i="13"/>
  <c r="BL26" i="13"/>
  <c r="BM26" i="13"/>
  <c r="BN26" i="13"/>
  <c r="BD27" i="13"/>
  <c r="BE27" i="13"/>
  <c r="BF27" i="13"/>
  <c r="BG27" i="13"/>
  <c r="BH27" i="13"/>
  <c r="BI27" i="13"/>
  <c r="BJ27" i="13"/>
  <c r="BK27" i="13"/>
  <c r="BL27" i="13"/>
  <c r="BM27" i="13"/>
  <c r="BN27" i="13"/>
  <c r="BD28" i="13"/>
  <c r="BE28" i="13"/>
  <c r="BF28" i="13"/>
  <c r="BG28" i="13"/>
  <c r="BH28" i="13"/>
  <c r="BI28" i="13"/>
  <c r="BJ28" i="13"/>
  <c r="BK28" i="13"/>
  <c r="BL28" i="13"/>
  <c r="BM28" i="13"/>
  <c r="BN28" i="13"/>
  <c r="BD29" i="13"/>
  <c r="BE29" i="13"/>
  <c r="BF29" i="13"/>
  <c r="BG29" i="13"/>
  <c r="BH29" i="13"/>
  <c r="BI29" i="13"/>
  <c r="BJ29" i="13"/>
  <c r="BK29" i="13"/>
  <c r="BL29" i="13"/>
  <c r="BM29" i="13"/>
  <c r="BN29" i="13"/>
  <c r="BD30" i="13"/>
  <c r="BE30" i="13"/>
  <c r="BF30" i="13"/>
  <c r="BG30" i="13"/>
  <c r="BH30" i="13"/>
  <c r="BI30" i="13"/>
  <c r="BJ30" i="13"/>
  <c r="BK30" i="13"/>
  <c r="BL30" i="13"/>
  <c r="BM30" i="13"/>
  <c r="BN30" i="13"/>
  <c r="BD31" i="13"/>
  <c r="BE31" i="13"/>
  <c r="BF31" i="13"/>
  <c r="BG31" i="13"/>
  <c r="BH31" i="13"/>
  <c r="BI31" i="13"/>
  <c r="BJ31" i="13"/>
  <c r="BK31" i="13"/>
  <c r="BL31" i="13"/>
  <c r="BM31" i="13"/>
  <c r="BN31" i="13"/>
  <c r="BD32" i="13"/>
  <c r="BE32" i="13"/>
  <c r="BF32" i="13"/>
  <c r="BG32" i="13"/>
  <c r="BH32" i="13"/>
  <c r="BI32" i="13"/>
  <c r="BJ32" i="13"/>
  <c r="BK32" i="13"/>
  <c r="BL32" i="13"/>
  <c r="BM32" i="13"/>
  <c r="BN32" i="13"/>
  <c r="BD33" i="13"/>
  <c r="BE33" i="13"/>
  <c r="BF33" i="13"/>
  <c r="BG33" i="13"/>
  <c r="BH33" i="13"/>
  <c r="BI33" i="13"/>
  <c r="BJ33" i="13"/>
  <c r="BK33" i="13"/>
  <c r="BL33" i="13"/>
  <c r="BM33" i="13"/>
  <c r="BN33" i="13"/>
  <c r="BD34" i="13"/>
  <c r="BE34" i="13"/>
  <c r="BF34" i="13"/>
  <c r="BG34" i="13"/>
  <c r="BH34" i="13"/>
  <c r="BI34" i="13"/>
  <c r="BJ34" i="13"/>
  <c r="BK34" i="13"/>
  <c r="BL34" i="13"/>
  <c r="BM34" i="13"/>
  <c r="BN34" i="13"/>
  <c r="BD35" i="13"/>
  <c r="BE35" i="13"/>
  <c r="BF35" i="13"/>
  <c r="BG35" i="13"/>
  <c r="BH35" i="13"/>
  <c r="BI35" i="13"/>
  <c r="BJ35" i="13"/>
  <c r="BK35" i="13"/>
  <c r="BL35" i="13"/>
  <c r="BM35" i="13"/>
  <c r="BN35" i="13"/>
  <c r="BD36" i="13"/>
  <c r="BE36" i="13"/>
  <c r="BF36" i="13"/>
  <c r="BG36" i="13"/>
  <c r="BH36" i="13"/>
  <c r="BI36" i="13"/>
  <c r="BJ36" i="13"/>
  <c r="BK36" i="13"/>
  <c r="BL36" i="13"/>
  <c r="BM36" i="13"/>
  <c r="BN36" i="13"/>
  <c r="BD37" i="13"/>
  <c r="BE37" i="13"/>
  <c r="BF37" i="13"/>
  <c r="BG37" i="13"/>
  <c r="BH37" i="13"/>
  <c r="BI37" i="13"/>
  <c r="BJ37" i="13"/>
  <c r="BK37" i="13"/>
  <c r="BL37" i="13"/>
  <c r="BM37" i="13"/>
  <c r="BN37" i="13"/>
  <c r="BD38" i="13"/>
  <c r="BE38" i="13"/>
  <c r="BF38" i="13"/>
  <c r="BG38" i="13"/>
  <c r="BH38" i="13"/>
  <c r="BI38" i="13"/>
  <c r="BJ38" i="13"/>
  <c r="BK38" i="13"/>
  <c r="BL38" i="13"/>
  <c r="BM38" i="13"/>
  <c r="BN38" i="13"/>
  <c r="BD39" i="13"/>
  <c r="BE39" i="13"/>
  <c r="BF39" i="13"/>
  <c r="BG39" i="13"/>
  <c r="BH39" i="13"/>
  <c r="BI39" i="13"/>
  <c r="BJ39" i="13"/>
  <c r="BK39" i="13"/>
  <c r="BL39" i="13"/>
  <c r="BM39" i="13"/>
  <c r="BN39" i="13"/>
  <c r="BD40" i="13"/>
  <c r="BE40" i="13"/>
  <c r="BF40" i="13"/>
  <c r="BG40" i="13"/>
  <c r="BH40" i="13"/>
  <c r="BI40" i="13"/>
  <c r="BJ40" i="13"/>
  <c r="BK40" i="13"/>
  <c r="BL40" i="13"/>
  <c r="BM40" i="13"/>
  <c r="BN40" i="13"/>
  <c r="BD41" i="13"/>
  <c r="BE41" i="13"/>
  <c r="BF41" i="13"/>
  <c r="BG41" i="13"/>
  <c r="BH41" i="13"/>
  <c r="BI41" i="13"/>
  <c r="BJ41" i="13"/>
  <c r="BK41" i="13"/>
  <c r="BL41" i="13"/>
  <c r="BM41" i="13"/>
  <c r="BN41" i="13"/>
  <c r="BD42" i="13"/>
  <c r="BE42" i="13"/>
  <c r="BF42" i="13"/>
  <c r="BG42" i="13"/>
  <c r="BH42" i="13"/>
  <c r="BI42" i="13"/>
  <c r="BJ42" i="13"/>
  <c r="BK42" i="13"/>
  <c r="BL42" i="13"/>
  <c r="BM42" i="13"/>
  <c r="BN42" i="13"/>
  <c r="BD43" i="13"/>
  <c r="BE43" i="13"/>
  <c r="BF43" i="13"/>
  <c r="BG43" i="13"/>
  <c r="BH43" i="13"/>
  <c r="BI43" i="13"/>
  <c r="BJ43" i="13"/>
  <c r="BK43" i="13"/>
  <c r="BL43" i="13"/>
  <c r="BM43" i="13"/>
  <c r="BN43" i="13"/>
  <c r="BD44" i="13"/>
  <c r="BE44" i="13"/>
  <c r="BF44" i="13"/>
  <c r="BG44" i="13"/>
  <c r="BH44" i="13"/>
  <c r="BI44" i="13"/>
  <c r="BJ44" i="13"/>
  <c r="BK44" i="13"/>
  <c r="BL44" i="13"/>
  <c r="BM44" i="13"/>
  <c r="BN44" i="13"/>
  <c r="BD45" i="13"/>
  <c r="BE45" i="13"/>
  <c r="BF45" i="13"/>
  <c r="BG45" i="13"/>
  <c r="BH45" i="13"/>
  <c r="BI45" i="13"/>
  <c r="BJ45" i="13"/>
  <c r="BK45" i="13"/>
  <c r="BL45" i="13"/>
  <c r="BM45" i="13"/>
  <c r="BN45" i="13"/>
  <c r="BD46" i="13"/>
  <c r="BE46" i="13"/>
  <c r="BF46" i="13"/>
  <c r="BG46" i="13"/>
  <c r="BH46" i="13"/>
  <c r="BI46" i="13"/>
  <c r="BJ46" i="13"/>
  <c r="BK46" i="13"/>
  <c r="BL46" i="13"/>
  <c r="BM46" i="13"/>
  <c r="BN46" i="13"/>
  <c r="BD47" i="13"/>
  <c r="BE47" i="13"/>
  <c r="BF47" i="13"/>
  <c r="BG47" i="13"/>
  <c r="BH47" i="13"/>
  <c r="BI47" i="13"/>
  <c r="BJ47" i="13"/>
  <c r="BK47" i="13"/>
  <c r="BL47" i="13"/>
  <c r="BM47" i="13"/>
  <c r="BN47" i="13"/>
  <c r="BD48" i="13"/>
  <c r="BE48" i="13"/>
  <c r="BF48" i="13"/>
  <c r="BG48" i="13"/>
  <c r="BH48" i="13"/>
  <c r="BI48" i="13"/>
  <c r="BJ48" i="13"/>
  <c r="BK48" i="13"/>
  <c r="BL48" i="13"/>
  <c r="BM48" i="13"/>
  <c r="BN48" i="13"/>
  <c r="BD49" i="13"/>
  <c r="BE49" i="13"/>
  <c r="BF49" i="13"/>
  <c r="BG49" i="13"/>
  <c r="BH49" i="13"/>
  <c r="BI49" i="13"/>
  <c r="BJ49" i="13"/>
  <c r="BK49" i="13"/>
  <c r="BL49" i="13"/>
  <c r="BM49" i="13"/>
  <c r="BN49" i="13"/>
  <c r="BN5" i="13"/>
  <c r="BM5" i="13"/>
  <c r="BL5" i="13"/>
  <c r="BK5" i="13"/>
  <c r="BJ5" i="13"/>
  <c r="BI5" i="13"/>
  <c r="BH5" i="13"/>
  <c r="BG5" i="13"/>
  <c r="BF5" i="13"/>
  <c r="BE5" i="13"/>
  <c r="BD5" i="13"/>
  <c r="AQ6" i="13"/>
  <c r="AR6" i="13"/>
  <c r="AS6" i="13"/>
  <c r="AT6" i="13"/>
  <c r="AU6" i="13"/>
  <c r="AV6" i="13"/>
  <c r="AW6" i="13"/>
  <c r="AX6" i="13"/>
  <c r="AY6" i="13"/>
  <c r="AZ6" i="13"/>
  <c r="AQ7" i="13"/>
  <c r="AR7" i="13"/>
  <c r="AS7" i="13"/>
  <c r="AT7" i="13"/>
  <c r="AU7" i="13"/>
  <c r="AV7" i="13"/>
  <c r="AW7" i="13"/>
  <c r="AX7" i="13"/>
  <c r="AY7" i="13"/>
  <c r="AZ7" i="13"/>
  <c r="AQ8" i="13"/>
  <c r="AR8" i="13"/>
  <c r="AS8" i="13"/>
  <c r="AT8" i="13"/>
  <c r="AU8" i="13"/>
  <c r="AV8" i="13"/>
  <c r="AW8" i="13"/>
  <c r="AX8" i="13"/>
  <c r="AY8" i="13"/>
  <c r="AZ8" i="13"/>
  <c r="AQ9" i="13"/>
  <c r="AR9" i="13"/>
  <c r="AS9" i="13"/>
  <c r="AT9" i="13"/>
  <c r="AU9" i="13"/>
  <c r="AV9" i="13"/>
  <c r="AW9" i="13"/>
  <c r="AX9" i="13"/>
  <c r="AY9" i="13"/>
  <c r="AZ9" i="13"/>
  <c r="AQ10" i="13"/>
  <c r="AR10" i="13"/>
  <c r="AS10" i="13"/>
  <c r="AT10" i="13"/>
  <c r="AU10" i="13"/>
  <c r="AV10" i="13"/>
  <c r="AW10" i="13"/>
  <c r="AX10" i="13"/>
  <c r="AY10" i="13"/>
  <c r="AZ10" i="13"/>
  <c r="AQ11" i="13"/>
  <c r="AR11" i="13"/>
  <c r="AS11" i="13"/>
  <c r="AT11" i="13"/>
  <c r="AU11" i="13"/>
  <c r="AV11" i="13"/>
  <c r="AW11" i="13"/>
  <c r="AX11" i="13"/>
  <c r="AY11" i="13"/>
  <c r="AZ11" i="13"/>
  <c r="AQ12" i="13"/>
  <c r="AR12" i="13"/>
  <c r="AS12" i="13"/>
  <c r="AT12" i="13"/>
  <c r="AU12" i="13"/>
  <c r="AV12" i="13"/>
  <c r="AW12" i="13"/>
  <c r="AX12" i="13"/>
  <c r="AY12" i="13"/>
  <c r="AZ12" i="13"/>
  <c r="AQ13" i="13"/>
  <c r="AR13" i="13"/>
  <c r="AS13" i="13"/>
  <c r="AT13" i="13"/>
  <c r="AU13" i="13"/>
  <c r="AV13" i="13"/>
  <c r="AW13" i="13"/>
  <c r="AX13" i="13"/>
  <c r="AY13" i="13"/>
  <c r="AZ13" i="13"/>
  <c r="AQ14" i="13"/>
  <c r="AR14" i="13"/>
  <c r="AS14" i="13"/>
  <c r="AT14" i="13"/>
  <c r="AU14" i="13"/>
  <c r="AV14" i="13"/>
  <c r="AW14" i="13"/>
  <c r="AX14" i="13"/>
  <c r="AY14" i="13"/>
  <c r="AZ14" i="13"/>
  <c r="AQ15" i="13"/>
  <c r="AR15" i="13"/>
  <c r="AS15" i="13"/>
  <c r="AT15" i="13"/>
  <c r="AU15" i="13"/>
  <c r="AV15" i="13"/>
  <c r="AW15" i="13"/>
  <c r="AX15" i="13"/>
  <c r="AY15" i="13"/>
  <c r="AZ15" i="13"/>
  <c r="AQ16" i="13"/>
  <c r="AR16" i="13"/>
  <c r="AS16" i="13"/>
  <c r="AT16" i="13"/>
  <c r="AU16" i="13"/>
  <c r="AV16" i="13"/>
  <c r="AW16" i="13"/>
  <c r="AX16" i="13"/>
  <c r="AY16" i="13"/>
  <c r="AZ16" i="13"/>
  <c r="AQ17" i="13"/>
  <c r="AR17" i="13"/>
  <c r="AS17" i="13"/>
  <c r="AT17" i="13"/>
  <c r="AU17" i="13"/>
  <c r="AV17" i="13"/>
  <c r="AW17" i="13"/>
  <c r="AX17" i="13"/>
  <c r="AY17" i="13"/>
  <c r="AZ17" i="13"/>
  <c r="AQ18" i="13"/>
  <c r="AR18" i="13"/>
  <c r="AS18" i="13"/>
  <c r="AT18" i="13"/>
  <c r="AU18" i="13"/>
  <c r="AV18" i="13"/>
  <c r="AW18" i="13"/>
  <c r="AX18" i="13"/>
  <c r="AY18" i="13"/>
  <c r="AZ18" i="13"/>
  <c r="AQ19" i="13"/>
  <c r="AR19" i="13"/>
  <c r="AS19" i="13"/>
  <c r="AT19" i="13"/>
  <c r="AU19" i="13"/>
  <c r="AV19" i="13"/>
  <c r="AW19" i="13"/>
  <c r="AX19" i="13"/>
  <c r="AY19" i="13"/>
  <c r="AZ19" i="13"/>
  <c r="AQ20" i="13"/>
  <c r="AR20" i="13"/>
  <c r="AS20" i="13"/>
  <c r="AT20" i="13"/>
  <c r="AU20" i="13"/>
  <c r="AV20" i="13"/>
  <c r="AW20" i="13"/>
  <c r="AX20" i="13"/>
  <c r="AY20" i="13"/>
  <c r="AZ20" i="13"/>
  <c r="AQ21" i="13"/>
  <c r="AR21" i="13"/>
  <c r="AS21" i="13"/>
  <c r="AT21" i="13"/>
  <c r="AU21" i="13"/>
  <c r="AV21" i="13"/>
  <c r="AW21" i="13"/>
  <c r="AX21" i="13"/>
  <c r="AY21" i="13"/>
  <c r="AZ21" i="13"/>
  <c r="AQ22" i="13"/>
  <c r="AR22" i="13"/>
  <c r="AS22" i="13"/>
  <c r="AT22" i="13"/>
  <c r="AU22" i="13"/>
  <c r="AV22" i="13"/>
  <c r="AW22" i="13"/>
  <c r="AX22" i="13"/>
  <c r="AY22" i="13"/>
  <c r="AZ22" i="13"/>
  <c r="AQ23" i="13"/>
  <c r="AR23" i="13"/>
  <c r="AS23" i="13"/>
  <c r="AT23" i="13"/>
  <c r="AU23" i="13"/>
  <c r="AV23" i="13"/>
  <c r="AW23" i="13"/>
  <c r="AX23" i="13"/>
  <c r="AY23" i="13"/>
  <c r="AZ23" i="13"/>
  <c r="AQ24" i="13"/>
  <c r="AR24" i="13"/>
  <c r="AS24" i="13"/>
  <c r="AT24" i="13"/>
  <c r="AU24" i="13"/>
  <c r="AV24" i="13"/>
  <c r="AW24" i="13"/>
  <c r="AX24" i="13"/>
  <c r="AY24" i="13"/>
  <c r="AZ24" i="13"/>
  <c r="AQ25" i="13"/>
  <c r="AR25" i="13"/>
  <c r="AS25" i="13"/>
  <c r="AT25" i="13"/>
  <c r="AU25" i="13"/>
  <c r="AV25" i="13"/>
  <c r="AW25" i="13"/>
  <c r="AX25" i="13"/>
  <c r="AY25" i="13"/>
  <c r="AZ25" i="13"/>
  <c r="AQ26" i="13"/>
  <c r="AR26" i="13"/>
  <c r="AS26" i="13"/>
  <c r="AT26" i="13"/>
  <c r="AU26" i="13"/>
  <c r="AV26" i="13"/>
  <c r="AW26" i="13"/>
  <c r="AX26" i="13"/>
  <c r="AY26" i="13"/>
  <c r="AZ26" i="13"/>
  <c r="AQ27" i="13"/>
  <c r="AR27" i="13"/>
  <c r="AS27" i="13"/>
  <c r="AT27" i="13"/>
  <c r="AU27" i="13"/>
  <c r="AV27" i="13"/>
  <c r="AW27" i="13"/>
  <c r="AX27" i="13"/>
  <c r="AY27" i="13"/>
  <c r="AZ27" i="13"/>
  <c r="AQ28" i="13"/>
  <c r="AR28" i="13"/>
  <c r="AS28" i="13"/>
  <c r="AT28" i="13"/>
  <c r="AU28" i="13"/>
  <c r="AV28" i="13"/>
  <c r="AW28" i="13"/>
  <c r="AX28" i="13"/>
  <c r="AY28" i="13"/>
  <c r="AZ28" i="13"/>
  <c r="AQ29" i="13"/>
  <c r="AR29" i="13"/>
  <c r="AS29" i="13"/>
  <c r="AT29" i="13"/>
  <c r="AU29" i="13"/>
  <c r="AV29" i="13"/>
  <c r="AW29" i="13"/>
  <c r="AX29" i="13"/>
  <c r="AY29" i="13"/>
  <c r="AZ29" i="13"/>
  <c r="AQ30" i="13"/>
  <c r="AR30" i="13"/>
  <c r="AS30" i="13"/>
  <c r="AT30" i="13"/>
  <c r="AU30" i="13"/>
  <c r="AV30" i="13"/>
  <c r="AW30" i="13"/>
  <c r="AX30" i="13"/>
  <c r="AY30" i="13"/>
  <c r="AZ30" i="13"/>
  <c r="AQ31" i="13"/>
  <c r="AR31" i="13"/>
  <c r="AS31" i="13"/>
  <c r="AT31" i="13"/>
  <c r="AU31" i="13"/>
  <c r="AV31" i="13"/>
  <c r="AW31" i="13"/>
  <c r="AX31" i="13"/>
  <c r="AY31" i="13"/>
  <c r="AZ31" i="13"/>
  <c r="AQ32" i="13"/>
  <c r="AR32" i="13"/>
  <c r="AS32" i="13"/>
  <c r="AT32" i="13"/>
  <c r="AU32" i="13"/>
  <c r="AV32" i="13"/>
  <c r="AW32" i="13"/>
  <c r="AX32" i="13"/>
  <c r="AY32" i="13"/>
  <c r="AZ32" i="13"/>
  <c r="AQ33" i="13"/>
  <c r="AR33" i="13"/>
  <c r="AS33" i="13"/>
  <c r="AT33" i="13"/>
  <c r="AU33" i="13"/>
  <c r="AV33" i="13"/>
  <c r="AW33" i="13"/>
  <c r="AX33" i="13"/>
  <c r="AY33" i="13"/>
  <c r="AZ33" i="13"/>
  <c r="AQ34" i="13"/>
  <c r="AR34" i="13"/>
  <c r="AS34" i="13"/>
  <c r="AT34" i="13"/>
  <c r="AU34" i="13"/>
  <c r="AV34" i="13"/>
  <c r="AW34" i="13"/>
  <c r="AX34" i="13"/>
  <c r="AY34" i="13"/>
  <c r="AZ34" i="13"/>
  <c r="AQ35" i="13"/>
  <c r="AR35" i="13"/>
  <c r="AS35" i="13"/>
  <c r="AT35" i="13"/>
  <c r="AU35" i="13"/>
  <c r="AV35" i="13"/>
  <c r="AW35" i="13"/>
  <c r="AX35" i="13"/>
  <c r="AY35" i="13"/>
  <c r="AZ35" i="13"/>
  <c r="AQ36" i="13"/>
  <c r="AR36" i="13"/>
  <c r="AS36" i="13"/>
  <c r="AT36" i="13"/>
  <c r="AU36" i="13"/>
  <c r="AV36" i="13"/>
  <c r="AW36" i="13"/>
  <c r="AX36" i="13"/>
  <c r="AY36" i="13"/>
  <c r="AZ36" i="13"/>
  <c r="AQ37" i="13"/>
  <c r="AR37" i="13"/>
  <c r="AS37" i="13"/>
  <c r="AT37" i="13"/>
  <c r="AU37" i="13"/>
  <c r="AV37" i="13"/>
  <c r="AW37" i="13"/>
  <c r="AX37" i="13"/>
  <c r="AY37" i="13"/>
  <c r="AZ37" i="13"/>
  <c r="AQ38" i="13"/>
  <c r="AR38" i="13"/>
  <c r="AS38" i="13"/>
  <c r="AT38" i="13"/>
  <c r="AU38" i="13"/>
  <c r="AV38" i="13"/>
  <c r="AW38" i="13"/>
  <c r="AX38" i="13"/>
  <c r="AY38" i="13"/>
  <c r="AZ38" i="13"/>
  <c r="AQ39" i="13"/>
  <c r="AR39" i="13"/>
  <c r="AS39" i="13"/>
  <c r="AT39" i="13"/>
  <c r="AU39" i="13"/>
  <c r="AV39" i="13"/>
  <c r="AW39" i="13"/>
  <c r="AX39" i="13"/>
  <c r="AY39" i="13"/>
  <c r="AZ39" i="13"/>
  <c r="AQ40" i="13"/>
  <c r="AR40" i="13"/>
  <c r="AS40" i="13"/>
  <c r="AT40" i="13"/>
  <c r="AU40" i="13"/>
  <c r="AV40" i="13"/>
  <c r="AW40" i="13"/>
  <c r="AX40" i="13"/>
  <c r="AY40" i="13"/>
  <c r="AZ40" i="13"/>
  <c r="AQ41" i="13"/>
  <c r="AR41" i="13"/>
  <c r="AS41" i="13"/>
  <c r="AT41" i="13"/>
  <c r="AU41" i="13"/>
  <c r="AV41" i="13"/>
  <c r="AW41" i="13"/>
  <c r="AX41" i="13"/>
  <c r="AY41" i="13"/>
  <c r="AZ41" i="13"/>
  <c r="AQ42" i="13"/>
  <c r="AR42" i="13"/>
  <c r="AS42" i="13"/>
  <c r="AT42" i="13"/>
  <c r="AU42" i="13"/>
  <c r="AV42" i="13"/>
  <c r="AW42" i="13"/>
  <c r="AX42" i="13"/>
  <c r="AY42" i="13"/>
  <c r="AZ42" i="13"/>
  <c r="AQ43" i="13"/>
  <c r="AR43" i="13"/>
  <c r="AS43" i="13"/>
  <c r="AT43" i="13"/>
  <c r="AU43" i="13"/>
  <c r="AV43" i="13"/>
  <c r="AW43" i="13"/>
  <c r="AX43" i="13"/>
  <c r="AY43" i="13"/>
  <c r="AZ43" i="13"/>
  <c r="AQ44" i="13"/>
  <c r="AR44" i="13"/>
  <c r="AS44" i="13"/>
  <c r="AT44" i="13"/>
  <c r="AU44" i="13"/>
  <c r="AV44" i="13"/>
  <c r="AW44" i="13"/>
  <c r="AX44" i="13"/>
  <c r="AY44" i="13"/>
  <c r="AZ44" i="13"/>
  <c r="AQ45" i="13"/>
  <c r="AR45" i="13"/>
  <c r="AS45" i="13"/>
  <c r="AT45" i="13"/>
  <c r="AU45" i="13"/>
  <c r="AV45" i="13"/>
  <c r="AW45" i="13"/>
  <c r="AX45" i="13"/>
  <c r="AY45" i="13"/>
  <c r="AZ45" i="13"/>
  <c r="AQ46" i="13"/>
  <c r="AR46" i="13"/>
  <c r="AS46" i="13"/>
  <c r="AT46" i="13"/>
  <c r="AU46" i="13"/>
  <c r="AV46" i="13"/>
  <c r="AW46" i="13"/>
  <c r="AX46" i="13"/>
  <c r="AY46" i="13"/>
  <c r="AZ46" i="13"/>
  <c r="AQ47" i="13"/>
  <c r="AR47" i="13"/>
  <c r="AS47" i="13"/>
  <c r="AT47" i="13"/>
  <c r="AU47" i="13"/>
  <c r="AV47" i="13"/>
  <c r="AW47" i="13"/>
  <c r="AX47" i="13"/>
  <c r="AY47" i="13"/>
  <c r="AZ47" i="13"/>
  <c r="AQ48" i="13"/>
  <c r="AR48" i="13"/>
  <c r="AS48" i="13"/>
  <c r="AT48" i="13"/>
  <c r="AU48" i="13"/>
  <c r="AV48" i="13"/>
  <c r="AW48" i="13"/>
  <c r="AX48" i="13"/>
  <c r="AY48" i="13"/>
  <c r="AZ48" i="13"/>
  <c r="AQ49" i="13"/>
  <c r="AR49" i="13"/>
  <c r="AS49" i="13"/>
  <c r="AT49" i="13"/>
  <c r="AU49" i="13"/>
  <c r="AV49" i="13"/>
  <c r="AW49" i="13"/>
  <c r="AX49" i="13"/>
  <c r="AY49" i="13"/>
  <c r="AZ49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D46" i="13"/>
  <c r="AD47" i="13"/>
  <c r="AD48" i="13"/>
  <c r="AD49" i="13"/>
  <c r="AD6" i="13"/>
  <c r="AD7" i="13"/>
  <c r="AD8" i="13"/>
  <c r="AD9" i="13"/>
  <c r="AD10" i="13"/>
  <c r="AD11" i="13"/>
  <c r="AD12" i="13"/>
  <c r="AZ5" i="13"/>
  <c r="AY5" i="13"/>
  <c r="AX5" i="13"/>
  <c r="AW5" i="13"/>
  <c r="AV5" i="13"/>
  <c r="AU5" i="13"/>
  <c r="AT5" i="13"/>
  <c r="AS5" i="13"/>
  <c r="AR5" i="13"/>
  <c r="AQ5" i="13"/>
  <c r="AK6" i="13"/>
  <c r="AL6" i="13"/>
  <c r="AM6" i="13"/>
  <c r="AN6" i="13"/>
  <c r="AK7" i="13"/>
  <c r="AL7" i="13"/>
  <c r="AM7" i="13"/>
  <c r="AN7" i="13"/>
  <c r="AK8" i="13"/>
  <c r="AL8" i="13"/>
  <c r="AM8" i="13"/>
  <c r="AN8" i="13"/>
  <c r="AK9" i="13"/>
  <c r="AL9" i="13"/>
  <c r="AM9" i="13"/>
  <c r="AN9" i="13"/>
  <c r="AK10" i="13"/>
  <c r="AL10" i="13"/>
  <c r="AM10" i="13"/>
  <c r="AN10" i="13"/>
  <c r="AK11" i="13"/>
  <c r="AL11" i="13"/>
  <c r="AM11" i="13"/>
  <c r="AN11" i="13"/>
  <c r="AK12" i="13"/>
  <c r="AL12" i="13"/>
  <c r="AM12" i="13"/>
  <c r="AN12" i="13"/>
  <c r="AK13" i="13"/>
  <c r="AL13" i="13"/>
  <c r="AM13" i="13"/>
  <c r="AN13" i="13"/>
  <c r="AK14" i="13"/>
  <c r="AL14" i="13"/>
  <c r="AM14" i="13"/>
  <c r="AN14" i="13"/>
  <c r="AK15" i="13"/>
  <c r="AL15" i="13"/>
  <c r="AM15" i="13"/>
  <c r="AN15" i="13"/>
  <c r="AK16" i="13"/>
  <c r="AL16" i="13"/>
  <c r="AM16" i="13"/>
  <c r="AN16" i="13"/>
  <c r="AK17" i="13"/>
  <c r="AL17" i="13"/>
  <c r="AM17" i="13"/>
  <c r="AN17" i="13"/>
  <c r="AK18" i="13"/>
  <c r="AL18" i="13"/>
  <c r="AM18" i="13"/>
  <c r="AN18" i="13"/>
  <c r="AK19" i="13"/>
  <c r="AL19" i="13"/>
  <c r="AM19" i="13"/>
  <c r="AN19" i="13"/>
  <c r="AK20" i="13"/>
  <c r="AL20" i="13"/>
  <c r="AM20" i="13"/>
  <c r="AN20" i="13"/>
  <c r="AK21" i="13"/>
  <c r="AL21" i="13"/>
  <c r="AM21" i="13"/>
  <c r="AN21" i="13"/>
  <c r="AK22" i="13"/>
  <c r="AL22" i="13"/>
  <c r="AM22" i="13"/>
  <c r="AN22" i="13"/>
  <c r="AK23" i="13"/>
  <c r="AL23" i="13"/>
  <c r="AM23" i="13"/>
  <c r="AN23" i="13"/>
  <c r="AK24" i="13"/>
  <c r="AL24" i="13"/>
  <c r="AM24" i="13"/>
  <c r="AN24" i="13"/>
  <c r="AK25" i="13"/>
  <c r="AL25" i="13"/>
  <c r="AM25" i="13"/>
  <c r="AN25" i="13"/>
  <c r="AK26" i="13"/>
  <c r="AL26" i="13"/>
  <c r="AM26" i="13"/>
  <c r="AN26" i="13"/>
  <c r="AK27" i="13"/>
  <c r="AL27" i="13"/>
  <c r="AM27" i="13"/>
  <c r="AN27" i="13"/>
  <c r="AK28" i="13"/>
  <c r="AL28" i="13"/>
  <c r="AM28" i="13"/>
  <c r="AN28" i="13"/>
  <c r="AK29" i="13"/>
  <c r="AL29" i="13"/>
  <c r="AM29" i="13"/>
  <c r="AN29" i="13"/>
  <c r="AK30" i="13"/>
  <c r="AL30" i="13"/>
  <c r="AM30" i="13"/>
  <c r="AN30" i="13"/>
  <c r="AK31" i="13"/>
  <c r="AL31" i="13"/>
  <c r="AM31" i="13"/>
  <c r="AN31" i="13"/>
  <c r="AK32" i="13"/>
  <c r="AL32" i="13"/>
  <c r="AM32" i="13"/>
  <c r="AN32" i="13"/>
  <c r="AK33" i="13"/>
  <c r="AL33" i="13"/>
  <c r="AM33" i="13"/>
  <c r="AN33" i="13"/>
  <c r="AK34" i="13"/>
  <c r="AL34" i="13"/>
  <c r="AM34" i="13"/>
  <c r="AN34" i="13"/>
  <c r="AK35" i="13"/>
  <c r="AL35" i="13"/>
  <c r="AM35" i="13"/>
  <c r="AN35" i="13"/>
  <c r="AK36" i="13"/>
  <c r="AL36" i="13"/>
  <c r="AM36" i="13"/>
  <c r="AN36" i="13"/>
  <c r="AK37" i="13"/>
  <c r="AL37" i="13"/>
  <c r="AM37" i="13"/>
  <c r="AN37" i="13"/>
  <c r="AK38" i="13"/>
  <c r="AL38" i="13"/>
  <c r="AM38" i="13"/>
  <c r="AN38" i="13"/>
  <c r="AK39" i="13"/>
  <c r="AL39" i="13"/>
  <c r="AM39" i="13"/>
  <c r="AN39" i="13"/>
  <c r="AK40" i="13"/>
  <c r="AL40" i="13"/>
  <c r="AM40" i="13"/>
  <c r="AN40" i="13"/>
  <c r="AK41" i="13"/>
  <c r="AL41" i="13"/>
  <c r="AM41" i="13"/>
  <c r="AN41" i="13"/>
  <c r="AK42" i="13"/>
  <c r="AL42" i="13"/>
  <c r="AM42" i="13"/>
  <c r="AN42" i="13"/>
  <c r="AK43" i="13"/>
  <c r="AL43" i="13"/>
  <c r="AM43" i="13"/>
  <c r="AN43" i="13"/>
  <c r="AK44" i="13"/>
  <c r="AL44" i="13"/>
  <c r="AM44" i="13"/>
  <c r="AN44" i="13"/>
  <c r="AK45" i="13"/>
  <c r="AL45" i="13"/>
  <c r="AM45" i="13"/>
  <c r="AN45" i="13"/>
  <c r="AK46" i="13"/>
  <c r="AL46" i="13"/>
  <c r="AM46" i="13"/>
  <c r="AN46" i="13"/>
  <c r="AK47" i="13"/>
  <c r="AL47" i="13"/>
  <c r="AM47" i="13"/>
  <c r="AN47" i="13"/>
  <c r="AK48" i="13"/>
  <c r="AL48" i="13"/>
  <c r="AM48" i="13"/>
  <c r="AN48" i="13"/>
  <c r="AK49" i="13"/>
  <c r="AL49" i="13"/>
  <c r="AM49" i="13"/>
  <c r="AN49" i="13"/>
  <c r="AN5" i="13"/>
  <c r="AM5" i="13"/>
  <c r="AL5" i="13"/>
  <c r="AK5" i="13"/>
  <c r="AE6" i="13"/>
  <c r="AF6" i="13"/>
  <c r="AG6" i="13"/>
  <c r="AH6" i="13"/>
  <c r="AI6" i="13"/>
  <c r="AJ6" i="13"/>
  <c r="AE7" i="13"/>
  <c r="AF7" i="13"/>
  <c r="AG7" i="13"/>
  <c r="AH7" i="13"/>
  <c r="AI7" i="13"/>
  <c r="AJ7" i="13"/>
  <c r="AE8" i="13"/>
  <c r="AF8" i="13"/>
  <c r="AG8" i="13"/>
  <c r="AH8" i="13"/>
  <c r="AI8" i="13"/>
  <c r="AJ8" i="13"/>
  <c r="AE9" i="13"/>
  <c r="AF9" i="13"/>
  <c r="AG9" i="13"/>
  <c r="AH9" i="13"/>
  <c r="AI9" i="13"/>
  <c r="AJ9" i="13"/>
  <c r="AE10" i="13"/>
  <c r="AF10" i="13"/>
  <c r="AG10" i="13"/>
  <c r="AH10" i="13"/>
  <c r="AI10" i="13"/>
  <c r="AJ10" i="13"/>
  <c r="AE11" i="13"/>
  <c r="AF11" i="13"/>
  <c r="AG11" i="13"/>
  <c r="AH11" i="13"/>
  <c r="AI11" i="13"/>
  <c r="AJ11" i="13"/>
  <c r="AE12" i="13"/>
  <c r="AF12" i="13"/>
  <c r="AG12" i="13"/>
  <c r="AH12" i="13"/>
  <c r="AI12" i="13"/>
  <c r="AJ12" i="13"/>
  <c r="AE13" i="13"/>
  <c r="AF13" i="13"/>
  <c r="AG13" i="13"/>
  <c r="AH13" i="13"/>
  <c r="AI13" i="13"/>
  <c r="AJ13" i="13"/>
  <c r="AE14" i="13"/>
  <c r="AF14" i="13"/>
  <c r="AG14" i="13"/>
  <c r="AH14" i="13"/>
  <c r="AI14" i="13"/>
  <c r="AJ14" i="13"/>
  <c r="AE15" i="13"/>
  <c r="AF15" i="13"/>
  <c r="AG15" i="13"/>
  <c r="AH15" i="13"/>
  <c r="AI15" i="13"/>
  <c r="AJ15" i="13"/>
  <c r="AE16" i="13"/>
  <c r="AF16" i="13"/>
  <c r="AG16" i="13"/>
  <c r="AH16" i="13"/>
  <c r="AI16" i="13"/>
  <c r="AJ16" i="13"/>
  <c r="AE17" i="13"/>
  <c r="AF17" i="13"/>
  <c r="AG17" i="13"/>
  <c r="AH17" i="13"/>
  <c r="AI17" i="13"/>
  <c r="AJ17" i="13"/>
  <c r="AE18" i="13"/>
  <c r="AF18" i="13"/>
  <c r="AG18" i="13"/>
  <c r="AH18" i="13"/>
  <c r="AI18" i="13"/>
  <c r="AJ18" i="13"/>
  <c r="AE19" i="13"/>
  <c r="AF19" i="13"/>
  <c r="AG19" i="13"/>
  <c r="AH19" i="13"/>
  <c r="AI19" i="13"/>
  <c r="AJ19" i="13"/>
  <c r="AE20" i="13"/>
  <c r="AF20" i="13"/>
  <c r="AG20" i="13"/>
  <c r="AH20" i="13"/>
  <c r="AI20" i="13"/>
  <c r="AJ20" i="13"/>
  <c r="AE21" i="13"/>
  <c r="AF21" i="13"/>
  <c r="AG21" i="13"/>
  <c r="AH21" i="13"/>
  <c r="AI21" i="13"/>
  <c r="AJ21" i="13"/>
  <c r="AE22" i="13"/>
  <c r="AF22" i="13"/>
  <c r="AG22" i="13"/>
  <c r="AH22" i="13"/>
  <c r="AI22" i="13"/>
  <c r="AJ22" i="13"/>
  <c r="AE23" i="13"/>
  <c r="AF23" i="13"/>
  <c r="AG23" i="13"/>
  <c r="AH23" i="13"/>
  <c r="AI23" i="13"/>
  <c r="AJ23" i="13"/>
  <c r="AE24" i="13"/>
  <c r="AF24" i="13"/>
  <c r="AG24" i="13"/>
  <c r="AH24" i="13"/>
  <c r="AI24" i="13"/>
  <c r="AJ24" i="13"/>
  <c r="AE25" i="13"/>
  <c r="AF25" i="13"/>
  <c r="AG25" i="13"/>
  <c r="AH25" i="13"/>
  <c r="AI25" i="13"/>
  <c r="AJ25" i="13"/>
  <c r="AE26" i="13"/>
  <c r="AF26" i="13"/>
  <c r="AG26" i="13"/>
  <c r="AH26" i="13"/>
  <c r="AI26" i="13"/>
  <c r="AJ26" i="13"/>
  <c r="AE27" i="13"/>
  <c r="AF27" i="13"/>
  <c r="AG27" i="13"/>
  <c r="AH27" i="13"/>
  <c r="AI27" i="13"/>
  <c r="AJ27" i="13"/>
  <c r="AE28" i="13"/>
  <c r="AF28" i="13"/>
  <c r="AG28" i="13"/>
  <c r="AH28" i="13"/>
  <c r="AI28" i="13"/>
  <c r="AJ28" i="13"/>
  <c r="AE29" i="13"/>
  <c r="AF29" i="13"/>
  <c r="AG29" i="13"/>
  <c r="AH29" i="13"/>
  <c r="AI29" i="13"/>
  <c r="AJ29" i="13"/>
  <c r="AE30" i="13"/>
  <c r="AF30" i="13"/>
  <c r="AG30" i="13"/>
  <c r="AH30" i="13"/>
  <c r="AI30" i="13"/>
  <c r="AJ30" i="13"/>
  <c r="AE31" i="13"/>
  <c r="AF31" i="13"/>
  <c r="AG31" i="13"/>
  <c r="AH31" i="13"/>
  <c r="AI31" i="13"/>
  <c r="AJ31" i="13"/>
  <c r="AE32" i="13"/>
  <c r="AF32" i="13"/>
  <c r="AG32" i="13"/>
  <c r="AH32" i="13"/>
  <c r="AI32" i="13"/>
  <c r="AJ32" i="13"/>
  <c r="AE33" i="13"/>
  <c r="AF33" i="13"/>
  <c r="AG33" i="13"/>
  <c r="AH33" i="13"/>
  <c r="AI33" i="13"/>
  <c r="AJ33" i="13"/>
  <c r="AE34" i="13"/>
  <c r="AF34" i="13"/>
  <c r="AG34" i="13"/>
  <c r="AH34" i="13"/>
  <c r="AI34" i="13"/>
  <c r="AJ34" i="13"/>
  <c r="AE35" i="13"/>
  <c r="AF35" i="13"/>
  <c r="AG35" i="13"/>
  <c r="AH35" i="13"/>
  <c r="AI35" i="13"/>
  <c r="AJ35" i="13"/>
  <c r="AE36" i="13"/>
  <c r="AF36" i="13"/>
  <c r="AG36" i="13"/>
  <c r="AH36" i="13"/>
  <c r="AI36" i="13"/>
  <c r="AJ36" i="13"/>
  <c r="AE37" i="13"/>
  <c r="AF37" i="13"/>
  <c r="AG37" i="13"/>
  <c r="AH37" i="13"/>
  <c r="AI37" i="13"/>
  <c r="AJ37" i="13"/>
  <c r="AE38" i="13"/>
  <c r="AF38" i="13"/>
  <c r="AG38" i="13"/>
  <c r="AH38" i="13"/>
  <c r="AI38" i="13"/>
  <c r="AJ38" i="13"/>
  <c r="AE39" i="13"/>
  <c r="AF39" i="13"/>
  <c r="AG39" i="13"/>
  <c r="AH39" i="13"/>
  <c r="AI39" i="13"/>
  <c r="AJ39" i="13"/>
  <c r="AE40" i="13"/>
  <c r="AF40" i="13"/>
  <c r="AG40" i="13"/>
  <c r="AH40" i="13"/>
  <c r="AI40" i="13"/>
  <c r="AJ40" i="13"/>
  <c r="AE41" i="13"/>
  <c r="AF41" i="13"/>
  <c r="AG41" i="13"/>
  <c r="AH41" i="13"/>
  <c r="AI41" i="13"/>
  <c r="AJ41" i="13"/>
  <c r="AE42" i="13"/>
  <c r="AF42" i="13"/>
  <c r="AG42" i="13"/>
  <c r="AH42" i="13"/>
  <c r="AI42" i="13"/>
  <c r="AJ42" i="13"/>
  <c r="AE43" i="13"/>
  <c r="AF43" i="13"/>
  <c r="AG43" i="13"/>
  <c r="AH43" i="13"/>
  <c r="AI43" i="13"/>
  <c r="AJ43" i="13"/>
  <c r="AE44" i="13"/>
  <c r="AF44" i="13"/>
  <c r="AG44" i="13"/>
  <c r="AH44" i="13"/>
  <c r="AI44" i="13"/>
  <c r="AJ44" i="13"/>
  <c r="AE45" i="13"/>
  <c r="AF45" i="13"/>
  <c r="AG45" i="13"/>
  <c r="AH45" i="13"/>
  <c r="AI45" i="13"/>
  <c r="AJ45" i="13"/>
  <c r="AE46" i="13"/>
  <c r="AF46" i="13"/>
  <c r="AG46" i="13"/>
  <c r="AH46" i="13"/>
  <c r="AI46" i="13"/>
  <c r="AJ46" i="13"/>
  <c r="AE47" i="13"/>
  <c r="AF47" i="13"/>
  <c r="AG47" i="13"/>
  <c r="AH47" i="13"/>
  <c r="AI47" i="13"/>
  <c r="AJ47" i="13"/>
  <c r="AE48" i="13"/>
  <c r="AF48" i="13"/>
  <c r="AG48" i="13"/>
  <c r="AH48" i="13"/>
  <c r="AI48" i="13"/>
  <c r="AJ48" i="13"/>
  <c r="AE49" i="13"/>
  <c r="AF49" i="13"/>
  <c r="AG49" i="13"/>
  <c r="AH49" i="13"/>
  <c r="AI49" i="13"/>
  <c r="AJ49" i="13"/>
  <c r="AJ5" i="13"/>
  <c r="AI5" i="13"/>
  <c r="AH5" i="13"/>
  <c r="AG5" i="13"/>
  <c r="AF5" i="13"/>
  <c r="AE5" i="13"/>
  <c r="AD5" i="13"/>
  <c r="D8" i="8" l="1"/>
  <c r="D9" i="8"/>
  <c r="B35" i="13"/>
  <c r="CC18" i="13"/>
  <c r="CD18" i="13" s="1"/>
  <c r="CC19" i="13"/>
  <c r="CD19" i="13" s="1"/>
  <c r="CC20" i="13"/>
  <c r="CD20" i="13" s="1"/>
  <c r="CC21" i="13"/>
  <c r="CD21" i="13" s="1"/>
  <c r="CC22" i="13"/>
  <c r="CD22" i="13" s="1"/>
  <c r="CC23" i="13"/>
  <c r="CD23" i="13" s="1"/>
  <c r="CC24" i="13"/>
  <c r="CD24" i="13" s="1"/>
  <c r="CC25" i="13"/>
  <c r="CD25" i="13" s="1"/>
  <c r="CC26" i="13"/>
  <c r="CD26" i="13" s="1"/>
  <c r="CC27" i="13"/>
  <c r="CD27" i="13" s="1"/>
  <c r="CC28" i="13"/>
  <c r="CD28" i="13" s="1"/>
  <c r="CC29" i="13"/>
  <c r="CD29" i="13" s="1"/>
  <c r="CC30" i="13"/>
  <c r="CD30" i="13" s="1"/>
  <c r="CC31" i="13"/>
  <c r="CD31" i="13" s="1"/>
  <c r="CC32" i="13"/>
  <c r="CD32" i="13" s="1"/>
  <c r="CC33" i="13"/>
  <c r="CD33" i="13" s="1"/>
  <c r="CC34" i="13"/>
  <c r="CD34" i="13" s="1"/>
  <c r="CC35" i="13"/>
  <c r="CD35" i="13" s="1"/>
  <c r="CC36" i="13"/>
  <c r="CD36" i="13" s="1"/>
  <c r="CC37" i="13"/>
  <c r="CD37" i="13" s="1"/>
  <c r="CC38" i="13"/>
  <c r="CD38" i="13" s="1"/>
  <c r="CC39" i="13"/>
  <c r="CD39" i="13" s="1"/>
  <c r="CC40" i="13"/>
  <c r="CD40" i="13" s="1"/>
  <c r="CC41" i="13"/>
  <c r="CD41" i="13" s="1"/>
  <c r="CC42" i="13"/>
  <c r="CD42" i="13" s="1"/>
  <c r="CC43" i="13"/>
  <c r="CD43" i="13" s="1"/>
  <c r="CC44" i="13"/>
  <c r="CD44" i="13" s="1"/>
  <c r="CC45" i="13"/>
  <c r="CD45" i="13" s="1"/>
  <c r="CC46" i="13"/>
  <c r="CD46" i="13" s="1"/>
  <c r="CC47" i="13"/>
  <c r="CD47" i="13" s="1"/>
  <c r="CC48" i="13"/>
  <c r="CD48" i="13" s="1"/>
  <c r="CC49" i="13"/>
  <c r="CD49" i="13" s="1"/>
  <c r="CC4" i="13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A5" i="1"/>
  <c r="BB6" i="1" s="1"/>
  <c r="BF5" i="1"/>
  <c r="BH5" i="1"/>
  <c r="BC5" i="1"/>
  <c r="BD5" i="1"/>
  <c r="IS18" i="11"/>
  <c r="IS19" i="11"/>
  <c r="IS21" i="11"/>
  <c r="IS22" i="11"/>
  <c r="IS23" i="11"/>
  <c r="IS24" i="11"/>
  <c r="IS25" i="11"/>
  <c r="IS26" i="11"/>
  <c r="IS27" i="11"/>
  <c r="IS28" i="11"/>
  <c r="IS29" i="11"/>
  <c r="IS30" i="11"/>
  <c r="IS31" i="11"/>
  <c r="IS32" i="11"/>
  <c r="IS33" i="11"/>
  <c r="IS34" i="11"/>
  <c r="IS35" i="11"/>
  <c r="IS36" i="11"/>
  <c r="IS37" i="11"/>
  <c r="IS38" i="11"/>
  <c r="IS39" i="11"/>
  <c r="IS40" i="11"/>
  <c r="IS41" i="11"/>
  <c r="IS42" i="11"/>
  <c r="IS43" i="11"/>
  <c r="IS44" i="11"/>
  <c r="IS45" i="11"/>
  <c r="IS46" i="11"/>
  <c r="IS47" i="11"/>
  <c r="IS48" i="11"/>
  <c r="IS49" i="11"/>
  <c r="H5" i="10"/>
  <c r="B5" i="10"/>
  <c r="L5" i="10" s="1"/>
  <c r="Q33" i="13"/>
  <c r="B31" i="13"/>
  <c r="Q47" i="13"/>
  <c r="T47" i="13"/>
  <c r="X47" i="13"/>
  <c r="J6" i="1"/>
  <c r="D7" i="8"/>
  <c r="B4" i="10" s="1"/>
  <c r="L4" i="10" s="1"/>
  <c r="D13" i="8"/>
  <c r="BB7" i="1" l="1"/>
  <c r="H4" i="10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6" i="1"/>
  <c r="BC6" i="13"/>
  <c r="BC7" i="13"/>
  <c r="BC8" i="13"/>
  <c r="BC9" i="13"/>
  <c r="BC10" i="13"/>
  <c r="BC11" i="13"/>
  <c r="BC12" i="13"/>
  <c r="BC13" i="13"/>
  <c r="BC14" i="13"/>
  <c r="BC15" i="13"/>
  <c r="BC16" i="13"/>
  <c r="BC17" i="13"/>
  <c r="BC18" i="13"/>
  <c r="BC19" i="13"/>
  <c r="BC20" i="13"/>
  <c r="BC21" i="13"/>
  <c r="BC22" i="13"/>
  <c r="BC23" i="13"/>
  <c r="BC24" i="13"/>
  <c r="BC25" i="13"/>
  <c r="BC26" i="13"/>
  <c r="BC27" i="13"/>
  <c r="BC28" i="13"/>
  <c r="BC29" i="13"/>
  <c r="BC30" i="13"/>
  <c r="BC31" i="13"/>
  <c r="BC32" i="13"/>
  <c r="BC33" i="13"/>
  <c r="BC34" i="13"/>
  <c r="BC35" i="13"/>
  <c r="BC36" i="13"/>
  <c r="BC37" i="13"/>
  <c r="BC38" i="13"/>
  <c r="BC39" i="13"/>
  <c r="BC40" i="13"/>
  <c r="BC41" i="13"/>
  <c r="BC42" i="13"/>
  <c r="BC43" i="13"/>
  <c r="BC44" i="13"/>
  <c r="BC45" i="13"/>
  <c r="BC46" i="13"/>
  <c r="BC47" i="13"/>
  <c r="BC48" i="13"/>
  <c r="BC49" i="13"/>
  <c r="BC5" i="13"/>
  <c r="AP6" i="13"/>
  <c r="BP6" i="13" s="1"/>
  <c r="AP7" i="13"/>
  <c r="BP7" i="13" s="1"/>
  <c r="AP8" i="13"/>
  <c r="BP8" i="13" s="1"/>
  <c r="AP9" i="13"/>
  <c r="AP10" i="13"/>
  <c r="BP10" i="13" s="1"/>
  <c r="AP11" i="13"/>
  <c r="AP12" i="13"/>
  <c r="BP12" i="13" s="1"/>
  <c r="AP13" i="13"/>
  <c r="BP13" i="13" s="1"/>
  <c r="AP14" i="13"/>
  <c r="BP14" i="13" s="1"/>
  <c r="AP15" i="13"/>
  <c r="BP15" i="13" s="1"/>
  <c r="AP16" i="13"/>
  <c r="BP16" i="13" s="1"/>
  <c r="AP17" i="13"/>
  <c r="AP18" i="13"/>
  <c r="BP18" i="13" s="1"/>
  <c r="AP19" i="13"/>
  <c r="AP20" i="13"/>
  <c r="BP20" i="13" s="1"/>
  <c r="AP21" i="13"/>
  <c r="BP21" i="13" s="1"/>
  <c r="AP22" i="13"/>
  <c r="BP22" i="13" s="1"/>
  <c r="AP23" i="13"/>
  <c r="BP23" i="13" s="1"/>
  <c r="AP24" i="13"/>
  <c r="BP24" i="13" s="1"/>
  <c r="AP25" i="13"/>
  <c r="AP26" i="13"/>
  <c r="BP26" i="13" s="1"/>
  <c r="AP27" i="13"/>
  <c r="AP28" i="13"/>
  <c r="BP28" i="13" s="1"/>
  <c r="AP29" i="13"/>
  <c r="BP29" i="13" s="1"/>
  <c r="AP30" i="13"/>
  <c r="BP30" i="13" s="1"/>
  <c r="AP31" i="13"/>
  <c r="BP31" i="13" s="1"/>
  <c r="AP32" i="13"/>
  <c r="BP32" i="13" s="1"/>
  <c r="AP33" i="13"/>
  <c r="AP34" i="13"/>
  <c r="BP34" i="13" s="1"/>
  <c r="AP35" i="13"/>
  <c r="AP36" i="13"/>
  <c r="BP36" i="13" s="1"/>
  <c r="AP37" i="13"/>
  <c r="BP37" i="13" s="1"/>
  <c r="AP38" i="13"/>
  <c r="BP38" i="13" s="1"/>
  <c r="AP39" i="13"/>
  <c r="AP40" i="13"/>
  <c r="BP40" i="13" s="1"/>
  <c r="AP41" i="13"/>
  <c r="AP42" i="13"/>
  <c r="BP42" i="13" s="1"/>
  <c r="AP43" i="13"/>
  <c r="AP44" i="13"/>
  <c r="BP44" i="13" s="1"/>
  <c r="AP45" i="13"/>
  <c r="BP45" i="13" s="1"/>
  <c r="AP46" i="13"/>
  <c r="BP46" i="13" s="1"/>
  <c r="AP47" i="13"/>
  <c r="AP48" i="13"/>
  <c r="BP48" i="13" s="1"/>
  <c r="AP49" i="13"/>
  <c r="AP5" i="13"/>
  <c r="AC6" i="13"/>
  <c r="CC6" i="13" s="1"/>
  <c r="CD6" i="13" s="1"/>
  <c r="AC7" i="13"/>
  <c r="CC7" i="13" s="1"/>
  <c r="CD7" i="13" s="1"/>
  <c r="AC8" i="13"/>
  <c r="CC8" i="13" s="1"/>
  <c r="CD8" i="13" s="1"/>
  <c r="AC9" i="13"/>
  <c r="CC9" i="13" s="1"/>
  <c r="CD9" i="13" s="1"/>
  <c r="AC10" i="13"/>
  <c r="CC10" i="13" s="1"/>
  <c r="CD10" i="13" s="1"/>
  <c r="AC11" i="13"/>
  <c r="CC11" i="13" s="1"/>
  <c r="CD11" i="13" s="1"/>
  <c r="AC12" i="13"/>
  <c r="CC12" i="13" s="1"/>
  <c r="CD12" i="13" s="1"/>
  <c r="AC13" i="13"/>
  <c r="CC13" i="13" s="1"/>
  <c r="CD13" i="13" s="1"/>
  <c r="AC14" i="13"/>
  <c r="CC14" i="13" s="1"/>
  <c r="CD14" i="13" s="1"/>
  <c r="AC15" i="13"/>
  <c r="CC15" i="13" s="1"/>
  <c r="CD15" i="13" s="1"/>
  <c r="AC16" i="13"/>
  <c r="CC16" i="13" s="1"/>
  <c r="CD16" i="13" s="1"/>
  <c r="AC17" i="13"/>
  <c r="CC17" i="13" s="1"/>
  <c r="CD17" i="13" s="1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C49" i="13"/>
  <c r="AC5" i="13"/>
  <c r="CC5" i="13" s="1"/>
  <c r="CD5" i="13" s="1"/>
  <c r="P6" i="11"/>
  <c r="P7" i="11"/>
  <c r="P8" i="11"/>
  <c r="P9" i="11"/>
  <c r="IS9" i="11" s="1"/>
  <c r="P10" i="11"/>
  <c r="IS10" i="11" s="1"/>
  <c r="P11" i="11"/>
  <c r="IS11" i="11" s="1"/>
  <c r="P12" i="11"/>
  <c r="IS12" i="11" s="1"/>
  <c r="P13" i="11"/>
  <c r="IS13" i="11" s="1"/>
  <c r="P14" i="11"/>
  <c r="IS14" i="11" s="1"/>
  <c r="P15" i="11"/>
  <c r="IS15" i="11" s="1"/>
  <c r="P16" i="11"/>
  <c r="IS16" i="11" s="1"/>
  <c r="P17" i="11"/>
  <c r="IS17" i="11" s="1"/>
  <c r="P18" i="11"/>
  <c r="P19" i="11"/>
  <c r="P20" i="11"/>
  <c r="IS20" i="11" s="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" i="11"/>
  <c r="IS5" i="11" s="1"/>
  <c r="B5" i="11"/>
  <c r="U12" i="13"/>
  <c r="A22" i="13"/>
  <c r="C5" i="11"/>
  <c r="F12" i="13"/>
  <c r="P11" i="13"/>
  <c r="F14" i="13"/>
  <c r="G13" i="8"/>
  <c r="F13" i="8"/>
  <c r="E13" i="8"/>
  <c r="B43" i="13"/>
  <c r="B39" i="13"/>
  <c r="F11" i="13"/>
  <c r="F16" i="13"/>
  <c r="CD7" i="15"/>
  <c r="CD10" i="15"/>
  <c r="CD14" i="15"/>
  <c r="CD18" i="15"/>
  <c r="CD22" i="15"/>
  <c r="CD26" i="15"/>
  <c r="CD30" i="15"/>
  <c r="CD34" i="15"/>
  <c r="CD6" i="15"/>
  <c r="CM7" i="15"/>
  <c r="CM8" i="15"/>
  <c r="CM9" i="15"/>
  <c r="CM10" i="15"/>
  <c r="CM11" i="15"/>
  <c r="CM12" i="15"/>
  <c r="CM13" i="15"/>
  <c r="CM14" i="15"/>
  <c r="CM15" i="15"/>
  <c r="CM16" i="15"/>
  <c r="CM17" i="15"/>
  <c r="CM18" i="15"/>
  <c r="CM19" i="15"/>
  <c r="CM20" i="15"/>
  <c r="CM21" i="15"/>
  <c r="CM22" i="15"/>
  <c r="CM23" i="15"/>
  <c r="CM24" i="15"/>
  <c r="CM25" i="15"/>
  <c r="CM26" i="15"/>
  <c r="CM27" i="15"/>
  <c r="CM28" i="15"/>
  <c r="CM29" i="15"/>
  <c r="CM30" i="15"/>
  <c r="CM31" i="15"/>
  <c r="CM32" i="15"/>
  <c r="CM33" i="15"/>
  <c r="CM34" i="15"/>
  <c r="CM35" i="15"/>
  <c r="CM36" i="15"/>
  <c r="CM37" i="15"/>
  <c r="CM38" i="15"/>
  <c r="CM39" i="15"/>
  <c r="CM40" i="15"/>
  <c r="CM41" i="15"/>
  <c r="CM42" i="15"/>
  <c r="CM43" i="15"/>
  <c r="CM44" i="15"/>
  <c r="CM45" i="15"/>
  <c r="CM46" i="15"/>
  <c r="CM47" i="15"/>
  <c r="CM48" i="15"/>
  <c r="CM6" i="15"/>
  <c r="CI6" i="15"/>
  <c r="CL6" i="15" s="1"/>
  <c r="CI7" i="15"/>
  <c r="CL7" i="15" s="1"/>
  <c r="CI8" i="15"/>
  <c r="CL8" i="15" s="1"/>
  <c r="CI9" i="15"/>
  <c r="CL9" i="15" s="1"/>
  <c r="CI10" i="15"/>
  <c r="CL10" i="15" s="1"/>
  <c r="CI11" i="15"/>
  <c r="CL11" i="15" s="1"/>
  <c r="CI12" i="15"/>
  <c r="CL12" i="15" s="1"/>
  <c r="CI13" i="15"/>
  <c r="CL13" i="15" s="1"/>
  <c r="CI14" i="15"/>
  <c r="CL14" i="15" s="1"/>
  <c r="CI15" i="15"/>
  <c r="CL15" i="15" s="1"/>
  <c r="CI16" i="15"/>
  <c r="CL16" i="15" s="1"/>
  <c r="CI17" i="15"/>
  <c r="CL17" i="15" s="1"/>
  <c r="CI18" i="15"/>
  <c r="CL18" i="15" s="1"/>
  <c r="CI19" i="15"/>
  <c r="CL19" i="15" s="1"/>
  <c r="CI20" i="15"/>
  <c r="CL20" i="15" s="1"/>
  <c r="CI21" i="15"/>
  <c r="CL21" i="15" s="1"/>
  <c r="CI22" i="15"/>
  <c r="CL22" i="15" s="1"/>
  <c r="CI23" i="15"/>
  <c r="CL23" i="15" s="1"/>
  <c r="CI24" i="15"/>
  <c r="CL24" i="15" s="1"/>
  <c r="CI25" i="15"/>
  <c r="CL25" i="15" s="1"/>
  <c r="CI26" i="15"/>
  <c r="CL26" i="15" s="1"/>
  <c r="CI27" i="15"/>
  <c r="CL27" i="15" s="1"/>
  <c r="CI28" i="15"/>
  <c r="CL28" i="15" s="1"/>
  <c r="CI29" i="15"/>
  <c r="CL29" i="15" s="1"/>
  <c r="CI30" i="15"/>
  <c r="CL30" i="15" s="1"/>
  <c r="CI31" i="15"/>
  <c r="CL31" i="15" s="1"/>
  <c r="CI32" i="15"/>
  <c r="CL32" i="15" s="1"/>
  <c r="CI33" i="15"/>
  <c r="CL33" i="15" s="1"/>
  <c r="CI34" i="15"/>
  <c r="CL34" i="15" s="1"/>
  <c r="CI35" i="15"/>
  <c r="CL35" i="15" s="1"/>
  <c r="CI36" i="15"/>
  <c r="CL36" i="15" s="1"/>
  <c r="CI37" i="15"/>
  <c r="CL37" i="15" s="1"/>
  <c r="CI38" i="15"/>
  <c r="CL38" i="15" s="1"/>
  <c r="CI39" i="15"/>
  <c r="CL39" i="15" s="1"/>
  <c r="CI40" i="15"/>
  <c r="CL40" i="15" s="1"/>
  <c r="CI41" i="15"/>
  <c r="CL41" i="15" s="1"/>
  <c r="CI42" i="15"/>
  <c r="CL42" i="15" s="1"/>
  <c r="CI43" i="15"/>
  <c r="CL43" i="15" s="1"/>
  <c r="CI44" i="15"/>
  <c r="CL44" i="15" s="1"/>
  <c r="CI45" i="15"/>
  <c r="CL45" i="15" s="1"/>
  <c r="CI46" i="15"/>
  <c r="CL46" i="15" s="1"/>
  <c r="CI47" i="15"/>
  <c r="CL47" i="15" s="1"/>
  <c r="CI48" i="15"/>
  <c r="CL48" i="15" s="1"/>
  <c r="CI49" i="15"/>
  <c r="CF8" i="15"/>
  <c r="CF9" i="15"/>
  <c r="CF10" i="15"/>
  <c r="CF11" i="15"/>
  <c r="CF12" i="15"/>
  <c r="CF13" i="15"/>
  <c r="CF14" i="15"/>
  <c r="CF15" i="15"/>
  <c r="CF16" i="15"/>
  <c r="CF17" i="15"/>
  <c r="CF18" i="15"/>
  <c r="CF19" i="15"/>
  <c r="CF20" i="15"/>
  <c r="CF21" i="15"/>
  <c r="CF22" i="15"/>
  <c r="CF23" i="15"/>
  <c r="CF24" i="15"/>
  <c r="CF25" i="15"/>
  <c r="CF26" i="15"/>
  <c r="CF27" i="15"/>
  <c r="CF28" i="15"/>
  <c r="CF29" i="15"/>
  <c r="CF30" i="15"/>
  <c r="CF31" i="15"/>
  <c r="CF32" i="15"/>
  <c r="CF33" i="15"/>
  <c r="CF34" i="15"/>
  <c r="CF35" i="15"/>
  <c r="CF36" i="15"/>
  <c r="CF37" i="15"/>
  <c r="CF38" i="15"/>
  <c r="CF39" i="15"/>
  <c r="CF40" i="15"/>
  <c r="CF41" i="15"/>
  <c r="CF42" i="15"/>
  <c r="CF43" i="15"/>
  <c r="CF44" i="15"/>
  <c r="CF45" i="15"/>
  <c r="CF46" i="15"/>
  <c r="CF47" i="15"/>
  <c r="CF48" i="15"/>
  <c r="CF49" i="15"/>
  <c r="CF7" i="15"/>
  <c r="CF6" i="15"/>
  <c r="CP6" i="1"/>
  <c r="CQ6" i="1" s="1"/>
  <c r="CP7" i="1"/>
  <c r="DE6" i="13" s="1"/>
  <c r="AA5" i="1"/>
  <c r="BA4" i="15" s="1"/>
  <c r="AQ6" i="1"/>
  <c r="AQ7" i="1"/>
  <c r="AQ8" i="1"/>
  <c r="AI6" i="1"/>
  <c r="AI7" i="1"/>
  <c r="AI8" i="1"/>
  <c r="R6" i="1"/>
  <c r="J7" i="1"/>
  <c r="J8" i="1"/>
  <c r="J9" i="1"/>
  <c r="C6" i="11"/>
  <c r="X43" i="15"/>
  <c r="T43" i="15"/>
  <c r="Q43" i="15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DD4" i="15"/>
  <c r="DE4" i="15"/>
  <c r="DC4" i="15"/>
  <c r="DN4" i="15"/>
  <c r="DO4" i="15"/>
  <c r="DM4" i="15"/>
  <c r="DI4" i="15"/>
  <c r="DJ4" i="15"/>
  <c r="DH4" i="15"/>
  <c r="DM6" i="15"/>
  <c r="DN6" i="15"/>
  <c r="DO6" i="15"/>
  <c r="DM7" i="15"/>
  <c r="DN7" i="15"/>
  <c r="DO7" i="15"/>
  <c r="DM8" i="15"/>
  <c r="DN8" i="15"/>
  <c r="DO8" i="15"/>
  <c r="DM9" i="15"/>
  <c r="DN9" i="15"/>
  <c r="DO9" i="15"/>
  <c r="DM10" i="15"/>
  <c r="DN10" i="15"/>
  <c r="DO10" i="15"/>
  <c r="DM11" i="15"/>
  <c r="DN11" i="15"/>
  <c r="DO11" i="15"/>
  <c r="DM12" i="15"/>
  <c r="DN12" i="15"/>
  <c r="DO12" i="15"/>
  <c r="DM13" i="15"/>
  <c r="DN13" i="15"/>
  <c r="DO13" i="15"/>
  <c r="DM14" i="15"/>
  <c r="DN14" i="15"/>
  <c r="DO14" i="15"/>
  <c r="DM15" i="15"/>
  <c r="DN15" i="15"/>
  <c r="DO15" i="15"/>
  <c r="DM16" i="15"/>
  <c r="DN16" i="15"/>
  <c r="DO16" i="15"/>
  <c r="DM17" i="15"/>
  <c r="DN17" i="15"/>
  <c r="DO17" i="15"/>
  <c r="DM18" i="15"/>
  <c r="DN18" i="15"/>
  <c r="DO18" i="15"/>
  <c r="DM19" i="15"/>
  <c r="DN19" i="15"/>
  <c r="DO19" i="15"/>
  <c r="DM20" i="15"/>
  <c r="DN20" i="15"/>
  <c r="DO20" i="15"/>
  <c r="DM21" i="15"/>
  <c r="DN21" i="15"/>
  <c r="DO21" i="15"/>
  <c r="DM22" i="15"/>
  <c r="DN22" i="15"/>
  <c r="DO22" i="15"/>
  <c r="DM23" i="15"/>
  <c r="DN23" i="15"/>
  <c r="DO23" i="15"/>
  <c r="DM24" i="15"/>
  <c r="DN24" i="15"/>
  <c r="DO24" i="15"/>
  <c r="DM25" i="15"/>
  <c r="DN25" i="15"/>
  <c r="DO25" i="15"/>
  <c r="DM26" i="15"/>
  <c r="DN26" i="15"/>
  <c r="DO26" i="15"/>
  <c r="DM27" i="15"/>
  <c r="DN27" i="15"/>
  <c r="DO27" i="15"/>
  <c r="DM28" i="15"/>
  <c r="DN28" i="15"/>
  <c r="DO28" i="15"/>
  <c r="DM29" i="15"/>
  <c r="DN29" i="15"/>
  <c r="DO29" i="15"/>
  <c r="DM30" i="15"/>
  <c r="DN30" i="15"/>
  <c r="DO30" i="15"/>
  <c r="DM31" i="15"/>
  <c r="DN31" i="15"/>
  <c r="DO31" i="15"/>
  <c r="DM32" i="15"/>
  <c r="DN32" i="15"/>
  <c r="DO32" i="15"/>
  <c r="DM33" i="15"/>
  <c r="DN33" i="15"/>
  <c r="DO33" i="15"/>
  <c r="DM34" i="15"/>
  <c r="DN34" i="15"/>
  <c r="DO34" i="15"/>
  <c r="DM35" i="15"/>
  <c r="DN35" i="15"/>
  <c r="DO35" i="15"/>
  <c r="DM36" i="15"/>
  <c r="DN36" i="15"/>
  <c r="DO36" i="15"/>
  <c r="DM37" i="15"/>
  <c r="DN37" i="15"/>
  <c r="DO37" i="15"/>
  <c r="DM38" i="15"/>
  <c r="DN38" i="15"/>
  <c r="DO38" i="15"/>
  <c r="DM39" i="15"/>
  <c r="DN39" i="15"/>
  <c r="DO39" i="15"/>
  <c r="DM40" i="15"/>
  <c r="DN40" i="15"/>
  <c r="DO40" i="15"/>
  <c r="DM41" i="15"/>
  <c r="DN41" i="15"/>
  <c r="DO41" i="15"/>
  <c r="DM42" i="15"/>
  <c r="DN42" i="15"/>
  <c r="DO42" i="15"/>
  <c r="DM43" i="15"/>
  <c r="DN43" i="15"/>
  <c r="DO43" i="15"/>
  <c r="DM44" i="15"/>
  <c r="DN44" i="15"/>
  <c r="DO44" i="15"/>
  <c r="DM45" i="15"/>
  <c r="DN45" i="15"/>
  <c r="DO45" i="15"/>
  <c r="DM46" i="15"/>
  <c r="DN46" i="15"/>
  <c r="DO46" i="15"/>
  <c r="DM47" i="15"/>
  <c r="DN47" i="15"/>
  <c r="DO47" i="15"/>
  <c r="DM48" i="15"/>
  <c r="DN48" i="15"/>
  <c r="DO48" i="15"/>
  <c r="DM49" i="15"/>
  <c r="DN49" i="15"/>
  <c r="DO49" i="15"/>
  <c r="DM5" i="15"/>
  <c r="DN5" i="15"/>
  <c r="DO5" i="15"/>
  <c r="DH6" i="15"/>
  <c r="DI6" i="15"/>
  <c r="DJ6" i="15"/>
  <c r="DH7" i="15"/>
  <c r="DI7" i="15"/>
  <c r="DJ7" i="15"/>
  <c r="DH8" i="15"/>
  <c r="DI8" i="15"/>
  <c r="DJ8" i="15"/>
  <c r="DH9" i="15"/>
  <c r="DI9" i="15"/>
  <c r="DJ9" i="15"/>
  <c r="DH10" i="15"/>
  <c r="DI10" i="15"/>
  <c r="DJ10" i="15"/>
  <c r="DH11" i="15"/>
  <c r="DI11" i="15"/>
  <c r="DJ11" i="15"/>
  <c r="DH12" i="15"/>
  <c r="DI12" i="15"/>
  <c r="DJ12" i="15"/>
  <c r="DH13" i="15"/>
  <c r="DI13" i="15"/>
  <c r="DJ13" i="15"/>
  <c r="DH14" i="15"/>
  <c r="DI14" i="15"/>
  <c r="DJ14" i="15"/>
  <c r="DH15" i="15"/>
  <c r="DI15" i="15"/>
  <c r="DJ15" i="15"/>
  <c r="DH16" i="15"/>
  <c r="DI16" i="15"/>
  <c r="DJ16" i="15"/>
  <c r="DH17" i="15"/>
  <c r="DI17" i="15"/>
  <c r="DJ17" i="15"/>
  <c r="DH18" i="15"/>
  <c r="DI18" i="15"/>
  <c r="DJ18" i="15"/>
  <c r="DH19" i="15"/>
  <c r="DI19" i="15"/>
  <c r="DJ19" i="15"/>
  <c r="DH20" i="15"/>
  <c r="DI20" i="15"/>
  <c r="DJ20" i="15"/>
  <c r="DH21" i="15"/>
  <c r="DI21" i="15"/>
  <c r="DJ21" i="15"/>
  <c r="DH22" i="15"/>
  <c r="DI22" i="15"/>
  <c r="DJ22" i="15"/>
  <c r="DH23" i="15"/>
  <c r="DI23" i="15"/>
  <c r="DJ23" i="15"/>
  <c r="DH24" i="15"/>
  <c r="DI24" i="15"/>
  <c r="DJ24" i="15"/>
  <c r="DH25" i="15"/>
  <c r="DI25" i="15"/>
  <c r="DJ25" i="15"/>
  <c r="DH26" i="15"/>
  <c r="DI26" i="15"/>
  <c r="DJ26" i="15"/>
  <c r="DH27" i="15"/>
  <c r="DI27" i="15"/>
  <c r="DJ27" i="15"/>
  <c r="DH28" i="15"/>
  <c r="DI28" i="15"/>
  <c r="DJ28" i="15"/>
  <c r="DH29" i="15"/>
  <c r="DI29" i="15"/>
  <c r="DJ29" i="15"/>
  <c r="DH30" i="15"/>
  <c r="DI30" i="15"/>
  <c r="DJ30" i="15"/>
  <c r="DH31" i="15"/>
  <c r="DI31" i="15"/>
  <c r="DJ31" i="15"/>
  <c r="DH32" i="15"/>
  <c r="DI32" i="15"/>
  <c r="DJ32" i="15"/>
  <c r="DH33" i="15"/>
  <c r="DI33" i="15"/>
  <c r="DJ33" i="15"/>
  <c r="DH34" i="15"/>
  <c r="DI34" i="15"/>
  <c r="DJ34" i="15"/>
  <c r="DH35" i="15"/>
  <c r="DI35" i="15"/>
  <c r="DJ35" i="15"/>
  <c r="DH36" i="15"/>
  <c r="DI36" i="15"/>
  <c r="DJ36" i="15"/>
  <c r="DH37" i="15"/>
  <c r="DI37" i="15"/>
  <c r="DJ37" i="15"/>
  <c r="DH38" i="15"/>
  <c r="DI38" i="15"/>
  <c r="DJ38" i="15"/>
  <c r="DH39" i="15"/>
  <c r="DI39" i="15"/>
  <c r="DJ39" i="15"/>
  <c r="DH40" i="15"/>
  <c r="DI40" i="15"/>
  <c r="DJ40" i="15"/>
  <c r="DH41" i="15"/>
  <c r="DI41" i="15"/>
  <c r="DJ41" i="15"/>
  <c r="DH42" i="15"/>
  <c r="DI42" i="15"/>
  <c r="DJ42" i="15"/>
  <c r="DH43" i="15"/>
  <c r="DI43" i="15"/>
  <c r="DJ43" i="15"/>
  <c r="DH44" i="15"/>
  <c r="DI44" i="15"/>
  <c r="DJ44" i="15"/>
  <c r="DH45" i="15"/>
  <c r="DI45" i="15"/>
  <c r="DJ45" i="15"/>
  <c r="DH46" i="15"/>
  <c r="DI46" i="15"/>
  <c r="DJ46" i="15"/>
  <c r="DH47" i="15"/>
  <c r="DI47" i="15"/>
  <c r="DJ47" i="15"/>
  <c r="DH48" i="15"/>
  <c r="DI48" i="15"/>
  <c r="DJ48" i="15"/>
  <c r="DH49" i="15"/>
  <c r="DI49" i="15"/>
  <c r="DJ49" i="15"/>
  <c r="DH5" i="15"/>
  <c r="DI5" i="15"/>
  <c r="DJ5" i="15"/>
  <c r="DC6" i="15"/>
  <c r="DD6" i="15"/>
  <c r="DE6" i="15"/>
  <c r="DC7" i="15"/>
  <c r="DD7" i="15"/>
  <c r="DE7" i="15"/>
  <c r="DC8" i="15"/>
  <c r="DD8" i="15"/>
  <c r="DE8" i="15"/>
  <c r="DC9" i="15"/>
  <c r="DD9" i="15"/>
  <c r="DE9" i="15"/>
  <c r="DC10" i="15"/>
  <c r="DD10" i="15"/>
  <c r="DE10" i="15"/>
  <c r="DC11" i="15"/>
  <c r="DD11" i="15"/>
  <c r="DE11" i="15"/>
  <c r="DC12" i="15"/>
  <c r="DD12" i="15"/>
  <c r="DE12" i="15"/>
  <c r="DC13" i="15"/>
  <c r="DD13" i="15"/>
  <c r="DE13" i="15"/>
  <c r="DC14" i="15"/>
  <c r="DD14" i="15"/>
  <c r="DE14" i="15"/>
  <c r="DC15" i="15"/>
  <c r="DD15" i="15"/>
  <c r="DE15" i="15"/>
  <c r="DC16" i="15"/>
  <c r="DD16" i="15"/>
  <c r="DE16" i="15"/>
  <c r="DC17" i="15"/>
  <c r="DD17" i="15"/>
  <c r="DE17" i="15"/>
  <c r="DC18" i="15"/>
  <c r="DD18" i="15"/>
  <c r="DE18" i="15"/>
  <c r="DC19" i="15"/>
  <c r="DD19" i="15"/>
  <c r="DE19" i="15"/>
  <c r="DC20" i="15"/>
  <c r="DD20" i="15"/>
  <c r="DE20" i="15"/>
  <c r="DC21" i="15"/>
  <c r="DD21" i="15"/>
  <c r="DE21" i="15"/>
  <c r="DC22" i="15"/>
  <c r="DD22" i="15"/>
  <c r="DE22" i="15"/>
  <c r="DC23" i="15"/>
  <c r="DD23" i="15"/>
  <c r="DE23" i="15"/>
  <c r="DC24" i="15"/>
  <c r="DD24" i="15"/>
  <c r="DE24" i="15"/>
  <c r="DC25" i="15"/>
  <c r="DD25" i="15"/>
  <c r="DE25" i="15"/>
  <c r="DC26" i="15"/>
  <c r="DD26" i="15"/>
  <c r="DE26" i="15"/>
  <c r="DC27" i="15"/>
  <c r="DD27" i="15"/>
  <c r="DE27" i="15"/>
  <c r="DC28" i="15"/>
  <c r="DD28" i="15"/>
  <c r="DE28" i="15"/>
  <c r="DC29" i="15"/>
  <c r="DD29" i="15"/>
  <c r="DE29" i="15"/>
  <c r="DC30" i="15"/>
  <c r="DD30" i="15"/>
  <c r="DE30" i="15"/>
  <c r="DC31" i="15"/>
  <c r="DD31" i="15"/>
  <c r="DE31" i="15"/>
  <c r="DC32" i="15"/>
  <c r="DD32" i="15"/>
  <c r="DE32" i="15"/>
  <c r="DC33" i="15"/>
  <c r="DD33" i="15"/>
  <c r="DE33" i="15"/>
  <c r="DC34" i="15"/>
  <c r="DD34" i="15"/>
  <c r="DE34" i="15"/>
  <c r="DC35" i="15"/>
  <c r="DD35" i="15"/>
  <c r="DE35" i="15"/>
  <c r="DC36" i="15"/>
  <c r="DD36" i="15"/>
  <c r="DE36" i="15"/>
  <c r="DC37" i="15"/>
  <c r="DD37" i="15"/>
  <c r="DE37" i="15"/>
  <c r="DC38" i="15"/>
  <c r="DD38" i="15"/>
  <c r="DE38" i="15"/>
  <c r="DC39" i="15"/>
  <c r="DD39" i="15"/>
  <c r="DE39" i="15"/>
  <c r="DC40" i="15"/>
  <c r="DD40" i="15"/>
  <c r="DE40" i="15"/>
  <c r="DC41" i="15"/>
  <c r="DD41" i="15"/>
  <c r="DE41" i="15"/>
  <c r="DC42" i="15"/>
  <c r="DD42" i="15"/>
  <c r="DE42" i="15"/>
  <c r="DC43" i="15"/>
  <c r="DD43" i="15"/>
  <c r="DE43" i="15"/>
  <c r="DC44" i="15"/>
  <c r="DD44" i="15"/>
  <c r="DE44" i="15"/>
  <c r="DC45" i="15"/>
  <c r="DD45" i="15"/>
  <c r="DE45" i="15"/>
  <c r="DC46" i="15"/>
  <c r="DD46" i="15"/>
  <c r="DE46" i="15"/>
  <c r="DC47" i="15"/>
  <c r="DD47" i="15"/>
  <c r="DE47" i="15"/>
  <c r="DC48" i="15"/>
  <c r="DD48" i="15"/>
  <c r="DE48" i="15"/>
  <c r="DC49" i="15"/>
  <c r="DD49" i="15"/>
  <c r="DE49" i="15"/>
  <c r="DD5" i="15"/>
  <c r="DE5" i="15"/>
  <c r="DC5" i="15"/>
  <c r="CR6" i="15"/>
  <c r="CZ6" i="15" s="1"/>
  <c r="CS6" i="15"/>
  <c r="CT6" i="15"/>
  <c r="CU6" i="15"/>
  <c r="CV6" i="15"/>
  <c r="CW6" i="15"/>
  <c r="CX6" i="15"/>
  <c r="CY6" i="15"/>
  <c r="CR7" i="15"/>
  <c r="CZ7" i="15" s="1"/>
  <c r="CS7" i="15"/>
  <c r="CT7" i="15"/>
  <c r="CU7" i="15"/>
  <c r="CV7" i="15"/>
  <c r="CW7" i="15"/>
  <c r="CX7" i="15"/>
  <c r="CY7" i="15"/>
  <c r="CR8" i="15"/>
  <c r="CZ8" i="15" s="1"/>
  <c r="CS8" i="15"/>
  <c r="CT8" i="15"/>
  <c r="CU8" i="15"/>
  <c r="CV8" i="15"/>
  <c r="CW8" i="15"/>
  <c r="CX8" i="15"/>
  <c r="CY8" i="15"/>
  <c r="CR9" i="15"/>
  <c r="CS9" i="15"/>
  <c r="CT9" i="15"/>
  <c r="CU9" i="15"/>
  <c r="CV9" i="15"/>
  <c r="CW9" i="15"/>
  <c r="CX9" i="15"/>
  <c r="CY9" i="15"/>
  <c r="CR10" i="15"/>
  <c r="CZ10" i="15" s="1"/>
  <c r="CS10" i="15"/>
  <c r="CT10" i="15"/>
  <c r="CU10" i="15"/>
  <c r="CV10" i="15"/>
  <c r="CW10" i="15"/>
  <c r="CX10" i="15"/>
  <c r="CY10" i="15"/>
  <c r="CR11" i="15"/>
  <c r="CZ11" i="15" s="1"/>
  <c r="CS11" i="15"/>
  <c r="CT11" i="15"/>
  <c r="CU11" i="15"/>
  <c r="CV11" i="15"/>
  <c r="CW11" i="15"/>
  <c r="CX11" i="15"/>
  <c r="CY11" i="15"/>
  <c r="CR12" i="15"/>
  <c r="CS12" i="15"/>
  <c r="CT12" i="15"/>
  <c r="CU12" i="15"/>
  <c r="CV12" i="15"/>
  <c r="CW12" i="15"/>
  <c r="CX12" i="15"/>
  <c r="CY12" i="15"/>
  <c r="CR13" i="15"/>
  <c r="CZ13" i="15" s="1"/>
  <c r="CS13" i="15"/>
  <c r="CT13" i="15"/>
  <c r="CU13" i="15"/>
  <c r="CV13" i="15"/>
  <c r="CW13" i="15"/>
  <c r="CX13" i="15"/>
  <c r="CY13" i="15"/>
  <c r="CR14" i="15"/>
  <c r="CZ14" i="15"/>
  <c r="CS14" i="15"/>
  <c r="CT14" i="15"/>
  <c r="CU14" i="15"/>
  <c r="CV14" i="15"/>
  <c r="CW14" i="15"/>
  <c r="CX14" i="15"/>
  <c r="CY14" i="15"/>
  <c r="CR15" i="15"/>
  <c r="CS15" i="15"/>
  <c r="CT15" i="15"/>
  <c r="CU15" i="15"/>
  <c r="CV15" i="15"/>
  <c r="CW15" i="15"/>
  <c r="CX15" i="15"/>
  <c r="CY15" i="15"/>
  <c r="CR16" i="15"/>
  <c r="CZ16" i="15"/>
  <c r="CS16" i="15"/>
  <c r="CT16" i="15"/>
  <c r="CU16" i="15"/>
  <c r="CV16" i="15"/>
  <c r="CW16" i="15"/>
  <c r="CX16" i="15"/>
  <c r="CY16" i="15"/>
  <c r="CR17" i="15"/>
  <c r="CZ17" i="15" s="1"/>
  <c r="CS17" i="15"/>
  <c r="CT17" i="15"/>
  <c r="CU17" i="15"/>
  <c r="CV17" i="15"/>
  <c r="CW17" i="15"/>
  <c r="CX17" i="15"/>
  <c r="CY17" i="15"/>
  <c r="CR18" i="15"/>
  <c r="CS18" i="15"/>
  <c r="CT18" i="15"/>
  <c r="CU18" i="15"/>
  <c r="CV18" i="15"/>
  <c r="CW18" i="15"/>
  <c r="CX18" i="15"/>
  <c r="CY18" i="15"/>
  <c r="CR19" i="15"/>
  <c r="CZ19" i="15" s="1"/>
  <c r="CS19" i="15"/>
  <c r="CT19" i="15"/>
  <c r="CU19" i="15"/>
  <c r="CV19" i="15"/>
  <c r="CW19" i="15"/>
  <c r="CX19" i="15"/>
  <c r="CY19" i="15"/>
  <c r="CR20" i="15"/>
  <c r="CZ20" i="15" s="1"/>
  <c r="CS20" i="15"/>
  <c r="CT20" i="15"/>
  <c r="CU20" i="15"/>
  <c r="CV20" i="15"/>
  <c r="CW20" i="15"/>
  <c r="CX20" i="15"/>
  <c r="CY20" i="15"/>
  <c r="CR21" i="15"/>
  <c r="CZ21" i="15" s="1"/>
  <c r="CS21" i="15"/>
  <c r="CT21" i="15"/>
  <c r="CU21" i="15"/>
  <c r="CV21" i="15"/>
  <c r="CW21" i="15"/>
  <c r="CX21" i="15"/>
  <c r="CY21" i="15"/>
  <c r="CR22" i="15"/>
  <c r="CZ22" i="15" s="1"/>
  <c r="CS22" i="15"/>
  <c r="CT22" i="15"/>
  <c r="CU22" i="15"/>
  <c r="CV22" i="15"/>
  <c r="CW22" i="15"/>
  <c r="CX22" i="15"/>
  <c r="CY22" i="15"/>
  <c r="CR23" i="15"/>
  <c r="CZ23" i="15" s="1"/>
  <c r="CS23" i="15"/>
  <c r="CT23" i="15"/>
  <c r="CU23" i="15"/>
  <c r="CV23" i="15"/>
  <c r="CW23" i="15"/>
  <c r="CX23" i="15"/>
  <c r="CY23" i="15"/>
  <c r="CR24" i="15"/>
  <c r="CZ24" i="15" s="1"/>
  <c r="CS24" i="15"/>
  <c r="CT24" i="15"/>
  <c r="CU24" i="15"/>
  <c r="CV24" i="15"/>
  <c r="CW24" i="15"/>
  <c r="CX24" i="15"/>
  <c r="CY24" i="15"/>
  <c r="CR25" i="15"/>
  <c r="CS25" i="15"/>
  <c r="CT25" i="15"/>
  <c r="CU25" i="15"/>
  <c r="CV25" i="15"/>
  <c r="CW25" i="15"/>
  <c r="CX25" i="15"/>
  <c r="CY25" i="15"/>
  <c r="CR26" i="15"/>
  <c r="CS26" i="15"/>
  <c r="CT26" i="15"/>
  <c r="CU26" i="15"/>
  <c r="CV26" i="15"/>
  <c r="CW26" i="15"/>
  <c r="CX26" i="15"/>
  <c r="CY26" i="15"/>
  <c r="CR27" i="15"/>
  <c r="CS27" i="15"/>
  <c r="CT27" i="15"/>
  <c r="CU27" i="15"/>
  <c r="CV27" i="15"/>
  <c r="CZ27" i="15"/>
  <c r="CW27" i="15"/>
  <c r="CX27" i="15"/>
  <c r="CY27" i="15"/>
  <c r="CR28" i="15"/>
  <c r="CS28" i="15"/>
  <c r="CT28" i="15"/>
  <c r="CU28" i="15"/>
  <c r="CV28" i="15"/>
  <c r="CW28" i="15"/>
  <c r="CX28" i="15"/>
  <c r="CY28" i="15"/>
  <c r="CR29" i="15"/>
  <c r="CZ29" i="15" s="1"/>
  <c r="CS29" i="15"/>
  <c r="CT29" i="15"/>
  <c r="CU29" i="15"/>
  <c r="CV29" i="15"/>
  <c r="CW29" i="15"/>
  <c r="CX29" i="15"/>
  <c r="CY29" i="15"/>
  <c r="CR30" i="15"/>
  <c r="CZ30" i="15" s="1"/>
  <c r="CS30" i="15"/>
  <c r="CT30" i="15"/>
  <c r="CU30" i="15"/>
  <c r="CV30" i="15"/>
  <c r="CW30" i="15"/>
  <c r="CX30" i="15"/>
  <c r="CY30" i="15"/>
  <c r="CR31" i="15"/>
  <c r="CS31" i="15"/>
  <c r="CT31" i="15"/>
  <c r="CU31" i="15"/>
  <c r="CV31" i="15"/>
  <c r="CW31" i="15"/>
  <c r="CX31" i="15"/>
  <c r="CY31" i="15"/>
  <c r="CR32" i="15"/>
  <c r="CZ32" i="15" s="1"/>
  <c r="CS32" i="15"/>
  <c r="CT32" i="15"/>
  <c r="CU32" i="15"/>
  <c r="CV32" i="15"/>
  <c r="CW32" i="15"/>
  <c r="CX32" i="15"/>
  <c r="CY32" i="15"/>
  <c r="CR33" i="15"/>
  <c r="CS33" i="15"/>
  <c r="CT33" i="15"/>
  <c r="CU33" i="15"/>
  <c r="CV33" i="15"/>
  <c r="CW33" i="15"/>
  <c r="CX33" i="15"/>
  <c r="CY33" i="15"/>
  <c r="CR34" i="15"/>
  <c r="CS34" i="15"/>
  <c r="CT34" i="15"/>
  <c r="CU34" i="15"/>
  <c r="CV34" i="15"/>
  <c r="CW34" i="15"/>
  <c r="CX34" i="15"/>
  <c r="CY34" i="15"/>
  <c r="CR35" i="15"/>
  <c r="CS35" i="15"/>
  <c r="CT35" i="15"/>
  <c r="CU35" i="15"/>
  <c r="CV35" i="15"/>
  <c r="CW35" i="15"/>
  <c r="CX35" i="15"/>
  <c r="CY35" i="15"/>
  <c r="CR36" i="15"/>
  <c r="CS36" i="15"/>
  <c r="CT36" i="15"/>
  <c r="CU36" i="15"/>
  <c r="CV36" i="15"/>
  <c r="CW36" i="15"/>
  <c r="CX36" i="15"/>
  <c r="CY36" i="15"/>
  <c r="CR37" i="15"/>
  <c r="CZ37" i="15" s="1"/>
  <c r="CS37" i="15"/>
  <c r="CT37" i="15"/>
  <c r="CU37" i="15"/>
  <c r="CV37" i="15"/>
  <c r="CW37" i="15"/>
  <c r="CX37" i="15"/>
  <c r="CY37" i="15"/>
  <c r="CR38" i="15"/>
  <c r="CZ38" i="15" s="1"/>
  <c r="CS38" i="15"/>
  <c r="CT38" i="15"/>
  <c r="CU38" i="15"/>
  <c r="CV38" i="15"/>
  <c r="CW38" i="15"/>
  <c r="CX38" i="15"/>
  <c r="CY38" i="15"/>
  <c r="CR39" i="15"/>
  <c r="CZ39" i="15" s="1"/>
  <c r="CS39" i="15"/>
  <c r="CT39" i="15"/>
  <c r="CU39" i="15"/>
  <c r="CV39" i="15"/>
  <c r="CW39" i="15"/>
  <c r="CX39" i="15"/>
  <c r="CY39" i="15"/>
  <c r="CR40" i="15"/>
  <c r="CZ40" i="15"/>
  <c r="CS40" i="15"/>
  <c r="CT40" i="15"/>
  <c r="CU40" i="15"/>
  <c r="CV40" i="15"/>
  <c r="CW40" i="15"/>
  <c r="CX40" i="15"/>
  <c r="CY40" i="15"/>
  <c r="CR41" i="15"/>
  <c r="CZ41" i="15"/>
  <c r="CS41" i="15"/>
  <c r="CT41" i="15"/>
  <c r="CU41" i="15"/>
  <c r="CV41" i="15"/>
  <c r="CW41" i="15"/>
  <c r="CX41" i="15"/>
  <c r="CY41" i="15"/>
  <c r="CR42" i="15"/>
  <c r="CZ42" i="15" s="1"/>
  <c r="CS42" i="15"/>
  <c r="CT42" i="15"/>
  <c r="CU42" i="15"/>
  <c r="CV42" i="15"/>
  <c r="CW42" i="15"/>
  <c r="CX42" i="15"/>
  <c r="CY42" i="15"/>
  <c r="CR43" i="15"/>
  <c r="CZ43" i="15" s="1"/>
  <c r="CS43" i="15"/>
  <c r="CT43" i="15"/>
  <c r="CU43" i="15"/>
  <c r="CV43" i="15"/>
  <c r="CW43" i="15"/>
  <c r="CX43" i="15"/>
  <c r="CY43" i="15"/>
  <c r="CR44" i="15"/>
  <c r="CZ44" i="15" s="1"/>
  <c r="CS44" i="15"/>
  <c r="CT44" i="15"/>
  <c r="CU44" i="15"/>
  <c r="CV44" i="15"/>
  <c r="CW44" i="15"/>
  <c r="CX44" i="15"/>
  <c r="CY44" i="15"/>
  <c r="CR45" i="15"/>
  <c r="CZ45" i="15" s="1"/>
  <c r="CS45" i="15"/>
  <c r="CT45" i="15"/>
  <c r="CU45" i="15"/>
  <c r="CV45" i="15"/>
  <c r="CW45" i="15"/>
  <c r="CX45" i="15"/>
  <c r="CY45" i="15"/>
  <c r="CR46" i="15"/>
  <c r="CZ46" i="15" s="1"/>
  <c r="CS46" i="15"/>
  <c r="CT46" i="15"/>
  <c r="CU46" i="15"/>
  <c r="CV46" i="15"/>
  <c r="CW46" i="15"/>
  <c r="CX46" i="15"/>
  <c r="CY46" i="15"/>
  <c r="CR47" i="15"/>
  <c r="CZ47" i="15" s="1"/>
  <c r="CS47" i="15"/>
  <c r="CT47" i="15"/>
  <c r="CU47" i="15"/>
  <c r="CV47" i="15"/>
  <c r="CW47" i="15"/>
  <c r="CX47" i="15"/>
  <c r="CY47" i="15"/>
  <c r="CR48" i="15"/>
  <c r="CZ48" i="15"/>
  <c r="CS48" i="15"/>
  <c r="CT48" i="15"/>
  <c r="CU48" i="15"/>
  <c r="CV48" i="15"/>
  <c r="CW48" i="15"/>
  <c r="CX48" i="15"/>
  <c r="CY48" i="15"/>
  <c r="CR49" i="15"/>
  <c r="CZ49" i="15"/>
  <c r="CS49" i="15"/>
  <c r="CT49" i="15"/>
  <c r="CU49" i="15"/>
  <c r="CV49" i="15"/>
  <c r="CW49" i="15"/>
  <c r="CX49" i="15"/>
  <c r="CY49" i="15"/>
  <c r="CS5" i="15"/>
  <c r="CT5" i="15"/>
  <c r="CU5" i="15"/>
  <c r="CV5" i="15"/>
  <c r="CW5" i="15"/>
  <c r="CX5" i="15"/>
  <c r="CY5" i="15"/>
  <c r="CR5" i="15"/>
  <c r="CM5" i="15"/>
  <c r="CI5" i="15"/>
  <c r="CL5" i="15" s="1"/>
  <c r="CF5" i="15"/>
  <c r="CD5" i="15"/>
  <c r="BT6" i="15"/>
  <c r="BU6" i="15"/>
  <c r="BV6" i="15"/>
  <c r="BW6" i="15"/>
  <c r="BX6" i="15"/>
  <c r="BY6" i="15"/>
  <c r="BZ6" i="15"/>
  <c r="BT7" i="15"/>
  <c r="BU7" i="15"/>
  <c r="BV7" i="15"/>
  <c r="BW7" i="15"/>
  <c r="BX7" i="15"/>
  <c r="BY7" i="15"/>
  <c r="BZ7" i="15"/>
  <c r="BT8" i="15"/>
  <c r="BU8" i="15"/>
  <c r="BV8" i="15"/>
  <c r="BW8" i="15"/>
  <c r="BX8" i="15"/>
  <c r="BY8" i="15"/>
  <c r="BZ8" i="15"/>
  <c r="BT9" i="15"/>
  <c r="BU9" i="15"/>
  <c r="BV9" i="15"/>
  <c r="BW9" i="15"/>
  <c r="BX9" i="15"/>
  <c r="BY9" i="15"/>
  <c r="BZ9" i="15"/>
  <c r="BT10" i="15"/>
  <c r="BU10" i="15"/>
  <c r="BV10" i="15"/>
  <c r="BW10" i="15"/>
  <c r="BX10" i="15"/>
  <c r="BY10" i="15"/>
  <c r="BZ10" i="15"/>
  <c r="BT11" i="15"/>
  <c r="BU11" i="15"/>
  <c r="BV11" i="15"/>
  <c r="BW11" i="15"/>
  <c r="BX11" i="15"/>
  <c r="BY11" i="15"/>
  <c r="BZ11" i="15"/>
  <c r="BT12" i="15"/>
  <c r="BU12" i="15"/>
  <c r="BV12" i="15"/>
  <c r="BW12" i="15"/>
  <c r="BX12" i="15"/>
  <c r="BY12" i="15"/>
  <c r="BZ12" i="15"/>
  <c r="BT13" i="15"/>
  <c r="BU13" i="15"/>
  <c r="BV13" i="15"/>
  <c r="BW13" i="15"/>
  <c r="BX13" i="15"/>
  <c r="BY13" i="15"/>
  <c r="BZ13" i="15"/>
  <c r="BT14" i="15"/>
  <c r="BU14" i="15"/>
  <c r="BV14" i="15"/>
  <c r="BW14" i="15"/>
  <c r="BX14" i="15"/>
  <c r="BY14" i="15"/>
  <c r="BZ14" i="15"/>
  <c r="BT15" i="15"/>
  <c r="BU15" i="15"/>
  <c r="BV15" i="15"/>
  <c r="BW15" i="15"/>
  <c r="BX15" i="15"/>
  <c r="BY15" i="15"/>
  <c r="BZ15" i="15"/>
  <c r="BT16" i="15"/>
  <c r="BU16" i="15"/>
  <c r="BV16" i="15"/>
  <c r="BW16" i="15"/>
  <c r="BX16" i="15"/>
  <c r="BY16" i="15"/>
  <c r="BZ16" i="15"/>
  <c r="BT17" i="15"/>
  <c r="BU17" i="15"/>
  <c r="BV17" i="15"/>
  <c r="BW17" i="15"/>
  <c r="BX17" i="15"/>
  <c r="BY17" i="15"/>
  <c r="BZ17" i="15"/>
  <c r="BT18" i="15"/>
  <c r="BU18" i="15"/>
  <c r="BV18" i="15"/>
  <c r="BW18" i="15"/>
  <c r="BX18" i="15"/>
  <c r="BY18" i="15"/>
  <c r="BZ18" i="15"/>
  <c r="BT19" i="15"/>
  <c r="BU19" i="15"/>
  <c r="BV19" i="15"/>
  <c r="BW19" i="15"/>
  <c r="BX19" i="15"/>
  <c r="BY19" i="15"/>
  <c r="BZ19" i="15"/>
  <c r="BT20" i="15"/>
  <c r="BU20" i="15"/>
  <c r="BV20" i="15"/>
  <c r="BW20" i="15"/>
  <c r="BX20" i="15"/>
  <c r="BY20" i="15"/>
  <c r="BZ20" i="15"/>
  <c r="BT21" i="15"/>
  <c r="BU21" i="15"/>
  <c r="BV21" i="15"/>
  <c r="BW21" i="15"/>
  <c r="BX21" i="15"/>
  <c r="BY21" i="15"/>
  <c r="BZ21" i="15"/>
  <c r="BT22" i="15"/>
  <c r="BU22" i="15"/>
  <c r="BV22" i="15"/>
  <c r="BW22" i="15"/>
  <c r="BX22" i="15"/>
  <c r="BY22" i="15"/>
  <c r="BZ22" i="15"/>
  <c r="BT23" i="15"/>
  <c r="BU23" i="15"/>
  <c r="BV23" i="15"/>
  <c r="BW23" i="15"/>
  <c r="BX23" i="15"/>
  <c r="BY23" i="15"/>
  <c r="BZ23" i="15"/>
  <c r="BT24" i="15"/>
  <c r="BU24" i="15"/>
  <c r="BV24" i="15"/>
  <c r="BW24" i="15"/>
  <c r="BX24" i="15"/>
  <c r="BY24" i="15"/>
  <c r="BZ24" i="15"/>
  <c r="BT25" i="15"/>
  <c r="BU25" i="15"/>
  <c r="BV25" i="15"/>
  <c r="BW25" i="15"/>
  <c r="BX25" i="15"/>
  <c r="BY25" i="15"/>
  <c r="BZ25" i="15"/>
  <c r="BT26" i="15"/>
  <c r="BU26" i="15"/>
  <c r="BV26" i="15"/>
  <c r="BW26" i="15"/>
  <c r="BX26" i="15"/>
  <c r="BY26" i="15"/>
  <c r="BZ26" i="15"/>
  <c r="BT27" i="15"/>
  <c r="BU27" i="15"/>
  <c r="BV27" i="15"/>
  <c r="BW27" i="15"/>
  <c r="BX27" i="15"/>
  <c r="BY27" i="15"/>
  <c r="BZ27" i="15"/>
  <c r="BT28" i="15"/>
  <c r="BU28" i="15"/>
  <c r="BV28" i="15"/>
  <c r="BW28" i="15"/>
  <c r="BX28" i="15"/>
  <c r="BY28" i="15"/>
  <c r="BZ28" i="15"/>
  <c r="BT29" i="15"/>
  <c r="BU29" i="15"/>
  <c r="BV29" i="15"/>
  <c r="BW29" i="15"/>
  <c r="BX29" i="15"/>
  <c r="BY29" i="15"/>
  <c r="BZ29" i="15"/>
  <c r="BT30" i="15"/>
  <c r="BU30" i="15"/>
  <c r="BV30" i="15"/>
  <c r="BW30" i="15"/>
  <c r="BX30" i="15"/>
  <c r="BY30" i="15"/>
  <c r="BZ30" i="15"/>
  <c r="BT31" i="15"/>
  <c r="BU31" i="15"/>
  <c r="BV31" i="15"/>
  <c r="BW31" i="15"/>
  <c r="BX31" i="15"/>
  <c r="BY31" i="15"/>
  <c r="BZ31" i="15"/>
  <c r="BT32" i="15"/>
  <c r="BU32" i="15"/>
  <c r="BV32" i="15"/>
  <c r="BW32" i="15"/>
  <c r="BX32" i="15"/>
  <c r="BY32" i="15"/>
  <c r="BZ32" i="15"/>
  <c r="BT33" i="15"/>
  <c r="BU33" i="15"/>
  <c r="BV33" i="15"/>
  <c r="BW33" i="15"/>
  <c r="BX33" i="15"/>
  <c r="BY33" i="15"/>
  <c r="BZ33" i="15"/>
  <c r="BT34" i="15"/>
  <c r="BU34" i="15"/>
  <c r="BV34" i="15"/>
  <c r="BW34" i="15"/>
  <c r="BX34" i="15"/>
  <c r="BY34" i="15"/>
  <c r="BZ34" i="15"/>
  <c r="BT35" i="15"/>
  <c r="BU35" i="15"/>
  <c r="BV35" i="15"/>
  <c r="BW35" i="15"/>
  <c r="BX35" i="15"/>
  <c r="BY35" i="15"/>
  <c r="BZ35" i="15"/>
  <c r="BT36" i="15"/>
  <c r="BU36" i="15"/>
  <c r="BV36" i="15"/>
  <c r="BW36" i="15"/>
  <c r="BX36" i="15"/>
  <c r="BY36" i="15"/>
  <c r="BZ36" i="15"/>
  <c r="BT37" i="15"/>
  <c r="BU37" i="15"/>
  <c r="BV37" i="15"/>
  <c r="BW37" i="15"/>
  <c r="BX37" i="15"/>
  <c r="BY37" i="15"/>
  <c r="BZ37" i="15"/>
  <c r="BT38" i="15"/>
  <c r="BU38" i="15"/>
  <c r="BV38" i="15"/>
  <c r="BW38" i="15"/>
  <c r="BX38" i="15"/>
  <c r="BY38" i="15"/>
  <c r="BZ38" i="15"/>
  <c r="BT39" i="15"/>
  <c r="BU39" i="15"/>
  <c r="BV39" i="15"/>
  <c r="BW39" i="15"/>
  <c r="BX39" i="15"/>
  <c r="BY39" i="15"/>
  <c r="BZ39" i="15"/>
  <c r="BT40" i="15"/>
  <c r="BU40" i="15"/>
  <c r="BV40" i="15"/>
  <c r="BW40" i="15"/>
  <c r="BX40" i="15"/>
  <c r="BY40" i="15"/>
  <c r="BZ40" i="15"/>
  <c r="BT41" i="15"/>
  <c r="BU41" i="15"/>
  <c r="BV41" i="15"/>
  <c r="BW41" i="15"/>
  <c r="BX41" i="15"/>
  <c r="BY41" i="15"/>
  <c r="BZ41" i="15"/>
  <c r="BT42" i="15"/>
  <c r="BU42" i="15"/>
  <c r="BV42" i="15"/>
  <c r="BW42" i="15"/>
  <c r="BX42" i="15"/>
  <c r="BY42" i="15"/>
  <c r="BZ42" i="15"/>
  <c r="BT43" i="15"/>
  <c r="BU43" i="15"/>
  <c r="BV43" i="15"/>
  <c r="BW43" i="15"/>
  <c r="BX43" i="15"/>
  <c r="BY43" i="15"/>
  <c r="BZ43" i="15"/>
  <c r="BT44" i="15"/>
  <c r="BU44" i="15"/>
  <c r="BV44" i="15"/>
  <c r="BW44" i="15"/>
  <c r="BX44" i="15"/>
  <c r="BY44" i="15"/>
  <c r="BZ44" i="15"/>
  <c r="BT45" i="15"/>
  <c r="BU45" i="15"/>
  <c r="BV45" i="15"/>
  <c r="BW45" i="15"/>
  <c r="BX45" i="15"/>
  <c r="BY45" i="15"/>
  <c r="BZ45" i="15"/>
  <c r="BT46" i="15"/>
  <c r="BU46" i="15"/>
  <c r="BV46" i="15"/>
  <c r="BW46" i="15"/>
  <c r="BX46" i="15"/>
  <c r="BY46" i="15"/>
  <c r="BZ46" i="15"/>
  <c r="BT47" i="15"/>
  <c r="BU47" i="15"/>
  <c r="BV47" i="15"/>
  <c r="BW47" i="15"/>
  <c r="BX47" i="15"/>
  <c r="BY47" i="15"/>
  <c r="BZ47" i="15"/>
  <c r="BT48" i="15"/>
  <c r="BU48" i="15"/>
  <c r="BV48" i="15"/>
  <c r="BW48" i="15"/>
  <c r="BX48" i="15"/>
  <c r="BY48" i="15"/>
  <c r="BZ48" i="15"/>
  <c r="BT49" i="15"/>
  <c r="BU49" i="15"/>
  <c r="BV49" i="15"/>
  <c r="BW49" i="15"/>
  <c r="BX49" i="15"/>
  <c r="BY49" i="15"/>
  <c r="BZ49" i="15"/>
  <c r="BU5" i="15"/>
  <c r="BV5" i="15"/>
  <c r="BW5" i="15"/>
  <c r="BX5" i="15"/>
  <c r="BY5" i="15"/>
  <c r="BZ5" i="15"/>
  <c r="BT5" i="15"/>
  <c r="BQ6" i="15"/>
  <c r="BR6" i="15"/>
  <c r="BS6" i="15"/>
  <c r="BQ7" i="15"/>
  <c r="BR7" i="15"/>
  <c r="BS7" i="15"/>
  <c r="BQ8" i="15"/>
  <c r="BR8" i="15"/>
  <c r="BS8" i="15"/>
  <c r="BQ9" i="15"/>
  <c r="BR9" i="15"/>
  <c r="BS9" i="15"/>
  <c r="BQ10" i="15"/>
  <c r="BR10" i="15"/>
  <c r="BS10" i="15"/>
  <c r="BQ11" i="15"/>
  <c r="BR11" i="15"/>
  <c r="BS11" i="15"/>
  <c r="BQ12" i="15"/>
  <c r="BR12" i="15"/>
  <c r="BS12" i="15"/>
  <c r="BQ13" i="15"/>
  <c r="BR13" i="15"/>
  <c r="BS13" i="15"/>
  <c r="BQ14" i="15"/>
  <c r="BR14" i="15"/>
  <c r="BS14" i="15"/>
  <c r="BQ15" i="15"/>
  <c r="BR15" i="15"/>
  <c r="BS15" i="15"/>
  <c r="BQ16" i="15"/>
  <c r="BR16" i="15"/>
  <c r="BS16" i="15"/>
  <c r="BQ17" i="15"/>
  <c r="BR17" i="15"/>
  <c r="BS17" i="15"/>
  <c r="BQ18" i="15"/>
  <c r="BR18" i="15"/>
  <c r="BS18" i="15"/>
  <c r="BQ19" i="15"/>
  <c r="BR19" i="15"/>
  <c r="BS19" i="15"/>
  <c r="BQ20" i="15"/>
  <c r="BR20" i="15"/>
  <c r="BS20" i="15"/>
  <c r="BQ21" i="15"/>
  <c r="BR21" i="15"/>
  <c r="BS21" i="15"/>
  <c r="BQ22" i="15"/>
  <c r="BR22" i="15"/>
  <c r="BS22" i="15"/>
  <c r="BQ23" i="15"/>
  <c r="BR23" i="15"/>
  <c r="BS23" i="15"/>
  <c r="BQ24" i="15"/>
  <c r="BR24" i="15"/>
  <c r="BS24" i="15"/>
  <c r="BQ25" i="15"/>
  <c r="BR25" i="15"/>
  <c r="BS25" i="15"/>
  <c r="BQ26" i="15"/>
  <c r="BR26" i="15"/>
  <c r="BS26" i="15"/>
  <c r="BQ27" i="15"/>
  <c r="BR27" i="15"/>
  <c r="BS27" i="15"/>
  <c r="BQ28" i="15"/>
  <c r="BR28" i="15"/>
  <c r="BS28" i="15"/>
  <c r="BQ29" i="15"/>
  <c r="BR29" i="15"/>
  <c r="BS29" i="15"/>
  <c r="BQ30" i="15"/>
  <c r="BR30" i="15"/>
  <c r="BS30" i="15"/>
  <c r="BQ31" i="15"/>
  <c r="BR31" i="15"/>
  <c r="BS31" i="15"/>
  <c r="BQ32" i="15"/>
  <c r="BR32" i="15"/>
  <c r="BS32" i="15"/>
  <c r="BQ33" i="15"/>
  <c r="BR33" i="15"/>
  <c r="BS33" i="15"/>
  <c r="BQ34" i="15"/>
  <c r="BR34" i="15"/>
  <c r="BS34" i="15"/>
  <c r="BQ35" i="15"/>
  <c r="BR35" i="15"/>
  <c r="BS35" i="15"/>
  <c r="BQ36" i="15"/>
  <c r="BR36" i="15"/>
  <c r="BS36" i="15"/>
  <c r="BQ37" i="15"/>
  <c r="BR37" i="15"/>
  <c r="BS37" i="15"/>
  <c r="BQ38" i="15"/>
  <c r="BR38" i="15"/>
  <c r="BS38" i="15"/>
  <c r="BQ39" i="15"/>
  <c r="BR39" i="15"/>
  <c r="BS39" i="15"/>
  <c r="BQ40" i="15"/>
  <c r="BR40" i="15"/>
  <c r="BS40" i="15"/>
  <c r="BQ41" i="15"/>
  <c r="BR41" i="15"/>
  <c r="BS41" i="15"/>
  <c r="BQ42" i="15"/>
  <c r="BR42" i="15"/>
  <c r="BS42" i="15"/>
  <c r="BQ43" i="15"/>
  <c r="BR43" i="15"/>
  <c r="BS43" i="15"/>
  <c r="BQ44" i="15"/>
  <c r="BR44" i="15"/>
  <c r="BS44" i="15"/>
  <c r="BQ45" i="15"/>
  <c r="BR45" i="15"/>
  <c r="BS45" i="15"/>
  <c r="BQ46" i="15"/>
  <c r="BR46" i="15"/>
  <c r="BS46" i="15"/>
  <c r="BQ47" i="15"/>
  <c r="BR47" i="15"/>
  <c r="BS47" i="15"/>
  <c r="BQ48" i="15"/>
  <c r="BR48" i="15"/>
  <c r="BS48" i="15"/>
  <c r="BQ49" i="15"/>
  <c r="BR49" i="15"/>
  <c r="BS49" i="15"/>
  <c r="BQ50" i="15"/>
  <c r="BR50" i="15"/>
  <c r="BS50" i="15"/>
  <c r="BR5" i="15"/>
  <c r="BS5" i="15"/>
  <c r="BQ5" i="15"/>
  <c r="BT3" i="15"/>
  <c r="BU3" i="15"/>
  <c r="BV3" i="15"/>
  <c r="BW3" i="15"/>
  <c r="BX3" i="15"/>
  <c r="BY3" i="15"/>
  <c r="BZ3" i="15"/>
  <c r="BT4" i="15"/>
  <c r="BU4" i="15"/>
  <c r="BV4" i="15"/>
  <c r="BW4" i="15"/>
  <c r="BX4" i="15"/>
  <c r="BY4" i="15"/>
  <c r="BZ4" i="15"/>
  <c r="BU2" i="15"/>
  <c r="BV2" i="15"/>
  <c r="BW2" i="15"/>
  <c r="BX2" i="15"/>
  <c r="BY2" i="15"/>
  <c r="BZ2" i="15"/>
  <c r="BT2" i="15"/>
  <c r="BQ3" i="15"/>
  <c r="BR3" i="15"/>
  <c r="BS3" i="15"/>
  <c r="BQ4" i="15"/>
  <c r="BR4" i="15"/>
  <c r="BS4" i="15"/>
  <c r="BR2" i="15"/>
  <c r="BS2" i="15"/>
  <c r="BQ2" i="15"/>
  <c r="BK6" i="15"/>
  <c r="BL6" i="15"/>
  <c r="BM6" i="15"/>
  <c r="BN6" i="15"/>
  <c r="BK7" i="15"/>
  <c r="BL7" i="15"/>
  <c r="BM7" i="15"/>
  <c r="BN7" i="15"/>
  <c r="BK8" i="15"/>
  <c r="BL8" i="15"/>
  <c r="BM8" i="15"/>
  <c r="BN8" i="15"/>
  <c r="BK9" i="15"/>
  <c r="BL9" i="15"/>
  <c r="BM9" i="15"/>
  <c r="BN9" i="15"/>
  <c r="BK10" i="15"/>
  <c r="BL10" i="15"/>
  <c r="BM10" i="15"/>
  <c r="BN10" i="15"/>
  <c r="BK11" i="15"/>
  <c r="BL11" i="15"/>
  <c r="BM11" i="15"/>
  <c r="BN11" i="15"/>
  <c r="BK12" i="15"/>
  <c r="BL12" i="15"/>
  <c r="BM12" i="15"/>
  <c r="BN12" i="15"/>
  <c r="BK13" i="15"/>
  <c r="BL13" i="15"/>
  <c r="BM13" i="15"/>
  <c r="BN13" i="15"/>
  <c r="BK14" i="15"/>
  <c r="BL14" i="15"/>
  <c r="BM14" i="15"/>
  <c r="BN14" i="15"/>
  <c r="BK15" i="15"/>
  <c r="BL15" i="15"/>
  <c r="BM15" i="15"/>
  <c r="BN15" i="15"/>
  <c r="BK16" i="15"/>
  <c r="BL16" i="15"/>
  <c r="BM16" i="15"/>
  <c r="BN16" i="15"/>
  <c r="BK17" i="15"/>
  <c r="BL17" i="15"/>
  <c r="BM17" i="15"/>
  <c r="BN17" i="15"/>
  <c r="BK18" i="15"/>
  <c r="BL18" i="15"/>
  <c r="BM18" i="15"/>
  <c r="BN18" i="15"/>
  <c r="BK19" i="15"/>
  <c r="BL19" i="15"/>
  <c r="BM19" i="15"/>
  <c r="BN19" i="15"/>
  <c r="BK20" i="15"/>
  <c r="BL20" i="15"/>
  <c r="BM20" i="15"/>
  <c r="BN20" i="15"/>
  <c r="BK21" i="15"/>
  <c r="BL21" i="15"/>
  <c r="BM21" i="15"/>
  <c r="BN21" i="15"/>
  <c r="BK22" i="15"/>
  <c r="BL22" i="15"/>
  <c r="BM22" i="15"/>
  <c r="BN22" i="15"/>
  <c r="BK23" i="15"/>
  <c r="BL23" i="15"/>
  <c r="BM23" i="15"/>
  <c r="BN23" i="15"/>
  <c r="BK24" i="15"/>
  <c r="BL24" i="15"/>
  <c r="BM24" i="15"/>
  <c r="BN24" i="15"/>
  <c r="BK25" i="15"/>
  <c r="BL25" i="15"/>
  <c r="BM25" i="15"/>
  <c r="BN25" i="15"/>
  <c r="BK26" i="15"/>
  <c r="BL26" i="15"/>
  <c r="BM26" i="15"/>
  <c r="BN26" i="15"/>
  <c r="BK27" i="15"/>
  <c r="BL27" i="15"/>
  <c r="BM27" i="15"/>
  <c r="BN27" i="15"/>
  <c r="BK28" i="15"/>
  <c r="BL28" i="15"/>
  <c r="BM28" i="15"/>
  <c r="BN28" i="15"/>
  <c r="BK29" i="15"/>
  <c r="BL29" i="15"/>
  <c r="BM29" i="15"/>
  <c r="BN29" i="15"/>
  <c r="BK30" i="15"/>
  <c r="BL30" i="15"/>
  <c r="BM30" i="15"/>
  <c r="BN30" i="15"/>
  <c r="BK31" i="15"/>
  <c r="BL31" i="15"/>
  <c r="BM31" i="15"/>
  <c r="BN31" i="15"/>
  <c r="BK32" i="15"/>
  <c r="BL32" i="15"/>
  <c r="BM32" i="15"/>
  <c r="BN32" i="15"/>
  <c r="BK33" i="15"/>
  <c r="BL33" i="15"/>
  <c r="BM33" i="15"/>
  <c r="BN33" i="15"/>
  <c r="BK34" i="15"/>
  <c r="BL34" i="15"/>
  <c r="BM34" i="15"/>
  <c r="BN34" i="15"/>
  <c r="BK35" i="15"/>
  <c r="BL35" i="15"/>
  <c r="BM35" i="15"/>
  <c r="BN35" i="15"/>
  <c r="BK36" i="15"/>
  <c r="BL36" i="15"/>
  <c r="BM36" i="15"/>
  <c r="BN36" i="15"/>
  <c r="BK37" i="15"/>
  <c r="BL37" i="15"/>
  <c r="BM37" i="15"/>
  <c r="BN37" i="15"/>
  <c r="BK38" i="15"/>
  <c r="BL38" i="15"/>
  <c r="BM38" i="15"/>
  <c r="BN38" i="15"/>
  <c r="BK39" i="15"/>
  <c r="BL39" i="15"/>
  <c r="BM39" i="15"/>
  <c r="BN39" i="15"/>
  <c r="BK40" i="15"/>
  <c r="BL40" i="15"/>
  <c r="BM40" i="15"/>
  <c r="BN40" i="15"/>
  <c r="BK41" i="15"/>
  <c r="BL41" i="15"/>
  <c r="BM41" i="15"/>
  <c r="BN41" i="15"/>
  <c r="BK42" i="15"/>
  <c r="BL42" i="15"/>
  <c r="BM42" i="15"/>
  <c r="BN42" i="15"/>
  <c r="BK43" i="15"/>
  <c r="BL43" i="15"/>
  <c r="BM43" i="15"/>
  <c r="BN43" i="15"/>
  <c r="BK44" i="15"/>
  <c r="BL44" i="15"/>
  <c r="BM44" i="15"/>
  <c r="BN44" i="15"/>
  <c r="BK45" i="15"/>
  <c r="BL45" i="15"/>
  <c r="BM45" i="15"/>
  <c r="BN45" i="15"/>
  <c r="BK46" i="15"/>
  <c r="BL46" i="15"/>
  <c r="BM46" i="15"/>
  <c r="BN46" i="15"/>
  <c r="BK47" i="15"/>
  <c r="BL47" i="15"/>
  <c r="BM47" i="15"/>
  <c r="BN47" i="15"/>
  <c r="BK48" i="15"/>
  <c r="BL48" i="15"/>
  <c r="BM48" i="15"/>
  <c r="BN48" i="15"/>
  <c r="BK49" i="15"/>
  <c r="BL49" i="15"/>
  <c r="BM49" i="15"/>
  <c r="BN49" i="15"/>
  <c r="BL5" i="15"/>
  <c r="BM5" i="15"/>
  <c r="BN5" i="15"/>
  <c r="BK5" i="15"/>
  <c r="BD6" i="15"/>
  <c r="BE6" i="15"/>
  <c r="BF6" i="15"/>
  <c r="BG6" i="15"/>
  <c r="BH6" i="15"/>
  <c r="BI6" i="15"/>
  <c r="BJ6" i="15"/>
  <c r="BD7" i="15"/>
  <c r="BE7" i="15"/>
  <c r="BF7" i="15"/>
  <c r="BG7" i="15"/>
  <c r="BH7" i="15"/>
  <c r="BI7" i="15"/>
  <c r="BJ7" i="15"/>
  <c r="BD8" i="15"/>
  <c r="BE8" i="15"/>
  <c r="BF8" i="15"/>
  <c r="BG8" i="15"/>
  <c r="BH8" i="15"/>
  <c r="BI8" i="15"/>
  <c r="BJ8" i="15"/>
  <c r="BD9" i="15"/>
  <c r="BE9" i="15"/>
  <c r="BF9" i="15"/>
  <c r="BG9" i="15"/>
  <c r="BH9" i="15"/>
  <c r="BI9" i="15"/>
  <c r="BJ9" i="15"/>
  <c r="BD10" i="15"/>
  <c r="BE10" i="15"/>
  <c r="BF10" i="15"/>
  <c r="BG10" i="15"/>
  <c r="BH10" i="15"/>
  <c r="BI10" i="15"/>
  <c r="BJ10" i="15"/>
  <c r="BD11" i="15"/>
  <c r="BE11" i="15"/>
  <c r="BF11" i="15"/>
  <c r="BG11" i="15"/>
  <c r="BH11" i="15"/>
  <c r="BI11" i="15"/>
  <c r="BJ11" i="15"/>
  <c r="BD12" i="15"/>
  <c r="BE12" i="15"/>
  <c r="BF12" i="15"/>
  <c r="BG12" i="15"/>
  <c r="BH12" i="15"/>
  <c r="BI12" i="15"/>
  <c r="BJ12" i="15"/>
  <c r="BD13" i="15"/>
  <c r="BE13" i="15"/>
  <c r="BF13" i="15"/>
  <c r="BG13" i="15"/>
  <c r="BH13" i="15"/>
  <c r="BI13" i="15"/>
  <c r="BJ13" i="15"/>
  <c r="BD14" i="15"/>
  <c r="BE14" i="15"/>
  <c r="BF14" i="15"/>
  <c r="BG14" i="15"/>
  <c r="BH14" i="15"/>
  <c r="BI14" i="15"/>
  <c r="BJ14" i="15"/>
  <c r="BD15" i="15"/>
  <c r="BE15" i="15"/>
  <c r="BF15" i="15"/>
  <c r="BG15" i="15"/>
  <c r="BH15" i="15"/>
  <c r="BI15" i="15"/>
  <c r="BJ15" i="15"/>
  <c r="BD16" i="15"/>
  <c r="BE16" i="15"/>
  <c r="BF16" i="15"/>
  <c r="BG16" i="15"/>
  <c r="BH16" i="15"/>
  <c r="BI16" i="15"/>
  <c r="BJ16" i="15"/>
  <c r="BD17" i="15"/>
  <c r="BE17" i="15"/>
  <c r="BF17" i="15"/>
  <c r="BG17" i="15"/>
  <c r="BH17" i="15"/>
  <c r="BI17" i="15"/>
  <c r="BJ17" i="15"/>
  <c r="BD18" i="15"/>
  <c r="BE18" i="15"/>
  <c r="BF18" i="15"/>
  <c r="BG18" i="15"/>
  <c r="BH18" i="15"/>
  <c r="BI18" i="15"/>
  <c r="BJ18" i="15"/>
  <c r="BD19" i="15"/>
  <c r="BE19" i="15"/>
  <c r="BF19" i="15"/>
  <c r="BG19" i="15"/>
  <c r="BH19" i="15"/>
  <c r="BI19" i="15"/>
  <c r="BJ19" i="15"/>
  <c r="BD20" i="15"/>
  <c r="BE20" i="15"/>
  <c r="BF20" i="15"/>
  <c r="BG20" i="15"/>
  <c r="BH20" i="15"/>
  <c r="BI20" i="15"/>
  <c r="BJ20" i="15"/>
  <c r="BD21" i="15"/>
  <c r="BE21" i="15"/>
  <c r="BF21" i="15"/>
  <c r="BG21" i="15"/>
  <c r="BH21" i="15"/>
  <c r="BI21" i="15"/>
  <c r="BJ21" i="15"/>
  <c r="BD22" i="15"/>
  <c r="BE22" i="15"/>
  <c r="BF22" i="15"/>
  <c r="BG22" i="15"/>
  <c r="BH22" i="15"/>
  <c r="BI22" i="15"/>
  <c r="BJ22" i="15"/>
  <c r="BD23" i="15"/>
  <c r="BE23" i="15"/>
  <c r="BF23" i="15"/>
  <c r="BG23" i="15"/>
  <c r="BH23" i="15"/>
  <c r="BI23" i="15"/>
  <c r="BJ23" i="15"/>
  <c r="BD24" i="15"/>
  <c r="BE24" i="15"/>
  <c r="BF24" i="15"/>
  <c r="BG24" i="15"/>
  <c r="BH24" i="15"/>
  <c r="BI24" i="15"/>
  <c r="BJ24" i="15"/>
  <c r="BD25" i="15"/>
  <c r="BE25" i="15"/>
  <c r="BF25" i="15"/>
  <c r="BG25" i="15"/>
  <c r="BH25" i="15"/>
  <c r="BI25" i="15"/>
  <c r="BJ25" i="15"/>
  <c r="BD26" i="15"/>
  <c r="BE26" i="15"/>
  <c r="BF26" i="15"/>
  <c r="BG26" i="15"/>
  <c r="BH26" i="15"/>
  <c r="BI26" i="15"/>
  <c r="BJ26" i="15"/>
  <c r="BD27" i="15"/>
  <c r="BE27" i="15"/>
  <c r="BF27" i="15"/>
  <c r="BG27" i="15"/>
  <c r="BH27" i="15"/>
  <c r="BI27" i="15"/>
  <c r="BJ27" i="15"/>
  <c r="BD28" i="15"/>
  <c r="BE28" i="15"/>
  <c r="BF28" i="15"/>
  <c r="BG28" i="15"/>
  <c r="BH28" i="15"/>
  <c r="BI28" i="15"/>
  <c r="BJ28" i="15"/>
  <c r="BD29" i="15"/>
  <c r="BE29" i="15"/>
  <c r="BF29" i="15"/>
  <c r="BG29" i="15"/>
  <c r="BH29" i="15"/>
  <c r="BI29" i="15"/>
  <c r="BJ29" i="15"/>
  <c r="BD30" i="15"/>
  <c r="BE30" i="15"/>
  <c r="BF30" i="15"/>
  <c r="BG30" i="15"/>
  <c r="BH30" i="15"/>
  <c r="BI30" i="15"/>
  <c r="BJ30" i="15"/>
  <c r="BD31" i="15"/>
  <c r="BE31" i="15"/>
  <c r="BF31" i="15"/>
  <c r="BG31" i="15"/>
  <c r="BH31" i="15"/>
  <c r="BI31" i="15"/>
  <c r="BJ31" i="15"/>
  <c r="BD32" i="15"/>
  <c r="BE32" i="15"/>
  <c r="BF32" i="15"/>
  <c r="BG32" i="15"/>
  <c r="BH32" i="15"/>
  <c r="BI32" i="15"/>
  <c r="BJ32" i="15"/>
  <c r="BD33" i="15"/>
  <c r="BE33" i="15"/>
  <c r="BF33" i="15"/>
  <c r="BG33" i="15"/>
  <c r="BH33" i="15"/>
  <c r="BI33" i="15"/>
  <c r="BJ33" i="15"/>
  <c r="BD34" i="15"/>
  <c r="BE34" i="15"/>
  <c r="BF34" i="15"/>
  <c r="BG34" i="15"/>
  <c r="BH34" i="15"/>
  <c r="BI34" i="15"/>
  <c r="BJ34" i="15"/>
  <c r="BD35" i="15"/>
  <c r="BE35" i="15"/>
  <c r="BF35" i="15"/>
  <c r="BG35" i="15"/>
  <c r="BH35" i="15"/>
  <c r="BI35" i="15"/>
  <c r="BJ35" i="15"/>
  <c r="BD36" i="15"/>
  <c r="BE36" i="15"/>
  <c r="BF36" i="15"/>
  <c r="BG36" i="15"/>
  <c r="BH36" i="15"/>
  <c r="BI36" i="15"/>
  <c r="BJ36" i="15"/>
  <c r="BD37" i="15"/>
  <c r="BE37" i="15"/>
  <c r="BF37" i="15"/>
  <c r="BG37" i="15"/>
  <c r="BH37" i="15"/>
  <c r="BI37" i="15"/>
  <c r="BJ37" i="15"/>
  <c r="BD38" i="15"/>
  <c r="BE38" i="15"/>
  <c r="BF38" i="15"/>
  <c r="BG38" i="15"/>
  <c r="BH38" i="15"/>
  <c r="BI38" i="15"/>
  <c r="BJ38" i="15"/>
  <c r="BD39" i="15"/>
  <c r="BE39" i="15"/>
  <c r="BF39" i="15"/>
  <c r="BG39" i="15"/>
  <c r="BH39" i="15"/>
  <c r="BI39" i="15"/>
  <c r="BJ39" i="15"/>
  <c r="BD40" i="15"/>
  <c r="BE40" i="15"/>
  <c r="BF40" i="15"/>
  <c r="BG40" i="15"/>
  <c r="BH40" i="15"/>
  <c r="BI40" i="15"/>
  <c r="BJ40" i="15"/>
  <c r="BD41" i="15"/>
  <c r="BE41" i="15"/>
  <c r="BF41" i="15"/>
  <c r="BG41" i="15"/>
  <c r="BH41" i="15"/>
  <c r="BI41" i="15"/>
  <c r="BJ41" i="15"/>
  <c r="BD42" i="15"/>
  <c r="BE42" i="15"/>
  <c r="BF42" i="15"/>
  <c r="BG42" i="15"/>
  <c r="BH42" i="15"/>
  <c r="BI42" i="15"/>
  <c r="BJ42" i="15"/>
  <c r="BD43" i="15"/>
  <c r="BE43" i="15"/>
  <c r="BF43" i="15"/>
  <c r="BG43" i="15"/>
  <c r="BH43" i="15"/>
  <c r="BI43" i="15"/>
  <c r="BJ43" i="15"/>
  <c r="BD44" i="15"/>
  <c r="BE44" i="15"/>
  <c r="BF44" i="15"/>
  <c r="BG44" i="15"/>
  <c r="BH44" i="15"/>
  <c r="BI44" i="15"/>
  <c r="BJ44" i="15"/>
  <c r="BD45" i="15"/>
  <c r="BE45" i="15"/>
  <c r="BF45" i="15"/>
  <c r="BG45" i="15"/>
  <c r="BH45" i="15"/>
  <c r="BI45" i="15"/>
  <c r="BJ45" i="15"/>
  <c r="BD46" i="15"/>
  <c r="BE46" i="15"/>
  <c r="BF46" i="15"/>
  <c r="BG46" i="15"/>
  <c r="BH46" i="15"/>
  <c r="BI46" i="15"/>
  <c r="BJ46" i="15"/>
  <c r="BD47" i="15"/>
  <c r="BE47" i="15"/>
  <c r="BF47" i="15"/>
  <c r="BG47" i="15"/>
  <c r="BH47" i="15"/>
  <c r="BI47" i="15"/>
  <c r="BJ47" i="15"/>
  <c r="BD48" i="15"/>
  <c r="BE48" i="15"/>
  <c r="BF48" i="15"/>
  <c r="BG48" i="15"/>
  <c r="BH48" i="15"/>
  <c r="BI48" i="15"/>
  <c r="BJ48" i="15"/>
  <c r="BD49" i="15"/>
  <c r="BE49" i="15"/>
  <c r="BF49" i="15"/>
  <c r="BG49" i="15"/>
  <c r="BH49" i="15"/>
  <c r="BI49" i="15"/>
  <c r="BJ49" i="15"/>
  <c r="BE5" i="15"/>
  <c r="BF5" i="15"/>
  <c r="BG5" i="15"/>
  <c r="BH5" i="15"/>
  <c r="BI5" i="15"/>
  <c r="BJ5" i="15"/>
  <c r="BD5" i="15"/>
  <c r="BK3" i="15"/>
  <c r="BL3" i="15"/>
  <c r="BM3" i="15"/>
  <c r="BN3" i="15"/>
  <c r="BK4" i="15"/>
  <c r="BL4" i="15"/>
  <c r="BM4" i="15"/>
  <c r="BN4" i="15"/>
  <c r="BL2" i="15"/>
  <c r="BM2" i="15"/>
  <c r="BN2" i="15"/>
  <c r="BK2" i="15"/>
  <c r="BD3" i="15"/>
  <c r="BE3" i="15"/>
  <c r="BF3" i="15"/>
  <c r="BG3" i="15"/>
  <c r="BH3" i="15"/>
  <c r="BI3" i="15"/>
  <c r="BJ3" i="15"/>
  <c r="BD4" i="15"/>
  <c r="BE4" i="15"/>
  <c r="BF4" i="15"/>
  <c r="BG4" i="15"/>
  <c r="BH4" i="15"/>
  <c r="BI4" i="15"/>
  <c r="BJ4" i="15"/>
  <c r="BE2" i="15"/>
  <c r="BF2" i="15"/>
  <c r="BG2" i="15"/>
  <c r="BH2" i="15"/>
  <c r="BI2" i="15"/>
  <c r="BJ2" i="15"/>
  <c r="BD2" i="15"/>
  <c r="BC6" i="15"/>
  <c r="BC7" i="15"/>
  <c r="BC8" i="15"/>
  <c r="BC9" i="15"/>
  <c r="BC10" i="15"/>
  <c r="BC11" i="15"/>
  <c r="BC12" i="15"/>
  <c r="BC13" i="15"/>
  <c r="BC14" i="15"/>
  <c r="BC15" i="15"/>
  <c r="BC16" i="15"/>
  <c r="BC17" i="15"/>
  <c r="BC18" i="15"/>
  <c r="BC19" i="15"/>
  <c r="BC20" i="15"/>
  <c r="BC21" i="15"/>
  <c r="BC22" i="15"/>
  <c r="BC23" i="15"/>
  <c r="BC24" i="15"/>
  <c r="BC25" i="15"/>
  <c r="BC26" i="15"/>
  <c r="BC27" i="15"/>
  <c r="BC28" i="15"/>
  <c r="BC29" i="15"/>
  <c r="BC30" i="15"/>
  <c r="BC31" i="15"/>
  <c r="BC32" i="15"/>
  <c r="BC33" i="15"/>
  <c r="BC34" i="15"/>
  <c r="BC35" i="15"/>
  <c r="BC36" i="15"/>
  <c r="BC37" i="15"/>
  <c r="BC38" i="15"/>
  <c r="BC39" i="15"/>
  <c r="BC40" i="15"/>
  <c r="BC41" i="15"/>
  <c r="BC42" i="15"/>
  <c r="BC43" i="15"/>
  <c r="BC44" i="15"/>
  <c r="BC45" i="15"/>
  <c r="BC46" i="15"/>
  <c r="BC47" i="15"/>
  <c r="BC48" i="15"/>
  <c r="BC49" i="15"/>
  <c r="AT6" i="15"/>
  <c r="AU6" i="15"/>
  <c r="AV6" i="15"/>
  <c r="AW6" i="15"/>
  <c r="AX6" i="15"/>
  <c r="AY6" i="15"/>
  <c r="AZ6" i="15"/>
  <c r="AT7" i="15"/>
  <c r="AU7" i="15"/>
  <c r="AV7" i="15"/>
  <c r="AW7" i="15"/>
  <c r="AX7" i="15"/>
  <c r="AY7" i="15"/>
  <c r="AZ7" i="15"/>
  <c r="AT8" i="15"/>
  <c r="AU8" i="15"/>
  <c r="AV8" i="15"/>
  <c r="AW8" i="15"/>
  <c r="AX8" i="15"/>
  <c r="AY8" i="15"/>
  <c r="AZ8" i="15"/>
  <c r="AT9" i="15"/>
  <c r="AU9" i="15"/>
  <c r="AV9" i="15"/>
  <c r="AW9" i="15"/>
  <c r="AX9" i="15"/>
  <c r="AY9" i="15"/>
  <c r="AZ9" i="15"/>
  <c r="AT10" i="15"/>
  <c r="AU10" i="15"/>
  <c r="AV10" i="15"/>
  <c r="AW10" i="15"/>
  <c r="AX10" i="15"/>
  <c r="AY10" i="15"/>
  <c r="AZ10" i="15"/>
  <c r="AT11" i="15"/>
  <c r="AU11" i="15"/>
  <c r="AV11" i="15"/>
  <c r="AW11" i="15"/>
  <c r="AX11" i="15"/>
  <c r="AY11" i="15"/>
  <c r="AZ11" i="15"/>
  <c r="AT12" i="15"/>
  <c r="AU12" i="15"/>
  <c r="AV12" i="15"/>
  <c r="AW12" i="15"/>
  <c r="AX12" i="15"/>
  <c r="AY12" i="15"/>
  <c r="AZ12" i="15"/>
  <c r="AT13" i="15"/>
  <c r="AU13" i="15"/>
  <c r="AV13" i="15"/>
  <c r="AW13" i="15"/>
  <c r="AX13" i="15"/>
  <c r="AY13" i="15"/>
  <c r="AZ13" i="15"/>
  <c r="AT14" i="15"/>
  <c r="AU14" i="15"/>
  <c r="AV14" i="15"/>
  <c r="AW14" i="15"/>
  <c r="AX14" i="15"/>
  <c r="AY14" i="15"/>
  <c r="AZ14" i="15"/>
  <c r="AT15" i="15"/>
  <c r="AU15" i="15"/>
  <c r="AV15" i="15"/>
  <c r="AW15" i="15"/>
  <c r="AX15" i="15"/>
  <c r="AY15" i="15"/>
  <c r="AZ15" i="15"/>
  <c r="AT16" i="15"/>
  <c r="AU16" i="15"/>
  <c r="AV16" i="15"/>
  <c r="AW16" i="15"/>
  <c r="AX16" i="15"/>
  <c r="AY16" i="15"/>
  <c r="AZ16" i="15"/>
  <c r="AT17" i="15"/>
  <c r="AU17" i="15"/>
  <c r="AV17" i="15"/>
  <c r="AW17" i="15"/>
  <c r="AX17" i="15"/>
  <c r="AY17" i="15"/>
  <c r="AZ17" i="15"/>
  <c r="AT18" i="15"/>
  <c r="AU18" i="15"/>
  <c r="AV18" i="15"/>
  <c r="AW18" i="15"/>
  <c r="AX18" i="15"/>
  <c r="AY18" i="15"/>
  <c r="AZ18" i="15"/>
  <c r="AT19" i="15"/>
  <c r="AU19" i="15"/>
  <c r="AV19" i="15"/>
  <c r="AW19" i="15"/>
  <c r="AX19" i="15"/>
  <c r="AY19" i="15"/>
  <c r="AZ19" i="15"/>
  <c r="AT20" i="15"/>
  <c r="AU20" i="15"/>
  <c r="AV20" i="15"/>
  <c r="AW20" i="15"/>
  <c r="AX20" i="15"/>
  <c r="AY20" i="15"/>
  <c r="AZ20" i="15"/>
  <c r="AT21" i="15"/>
  <c r="AU21" i="15"/>
  <c r="AV21" i="15"/>
  <c r="AW21" i="15"/>
  <c r="AX21" i="15"/>
  <c r="AY21" i="15"/>
  <c r="AZ21" i="15"/>
  <c r="AT22" i="15"/>
  <c r="AU22" i="15"/>
  <c r="AV22" i="15"/>
  <c r="AW22" i="15"/>
  <c r="AX22" i="15"/>
  <c r="AY22" i="15"/>
  <c r="AZ22" i="15"/>
  <c r="AT23" i="15"/>
  <c r="AU23" i="15"/>
  <c r="AV23" i="15"/>
  <c r="AW23" i="15"/>
  <c r="AX23" i="15"/>
  <c r="AY23" i="15"/>
  <c r="AZ23" i="15"/>
  <c r="AT24" i="15"/>
  <c r="AU24" i="15"/>
  <c r="AV24" i="15"/>
  <c r="AW24" i="15"/>
  <c r="AX24" i="15"/>
  <c r="AY24" i="15"/>
  <c r="AZ24" i="15"/>
  <c r="AT25" i="15"/>
  <c r="AU25" i="15"/>
  <c r="AV25" i="15"/>
  <c r="AW25" i="15"/>
  <c r="AX25" i="15"/>
  <c r="AY25" i="15"/>
  <c r="AZ25" i="15"/>
  <c r="AT26" i="15"/>
  <c r="AU26" i="15"/>
  <c r="AV26" i="15"/>
  <c r="AW26" i="15"/>
  <c r="AX26" i="15"/>
  <c r="AY26" i="15"/>
  <c r="AZ26" i="15"/>
  <c r="AT27" i="15"/>
  <c r="AU27" i="15"/>
  <c r="AV27" i="15"/>
  <c r="AW27" i="15"/>
  <c r="AX27" i="15"/>
  <c r="AY27" i="15"/>
  <c r="AZ27" i="15"/>
  <c r="AT28" i="15"/>
  <c r="AU28" i="15"/>
  <c r="AV28" i="15"/>
  <c r="AW28" i="15"/>
  <c r="AX28" i="15"/>
  <c r="AY28" i="15"/>
  <c r="AZ28" i="15"/>
  <c r="AT29" i="15"/>
  <c r="AU29" i="15"/>
  <c r="AV29" i="15"/>
  <c r="AW29" i="15"/>
  <c r="AX29" i="15"/>
  <c r="AY29" i="15"/>
  <c r="AZ29" i="15"/>
  <c r="AT30" i="15"/>
  <c r="AU30" i="15"/>
  <c r="AV30" i="15"/>
  <c r="AW30" i="15"/>
  <c r="AX30" i="15"/>
  <c r="AY30" i="15"/>
  <c r="AZ30" i="15"/>
  <c r="AT31" i="15"/>
  <c r="AU31" i="15"/>
  <c r="AV31" i="15"/>
  <c r="AW31" i="15"/>
  <c r="AX31" i="15"/>
  <c r="AY31" i="15"/>
  <c r="AZ31" i="15"/>
  <c r="AT32" i="15"/>
  <c r="AU32" i="15"/>
  <c r="AV32" i="15"/>
  <c r="AW32" i="15"/>
  <c r="AX32" i="15"/>
  <c r="AY32" i="15"/>
  <c r="AZ32" i="15"/>
  <c r="AT33" i="15"/>
  <c r="AU33" i="15"/>
  <c r="AV33" i="15"/>
  <c r="AW33" i="15"/>
  <c r="AX33" i="15"/>
  <c r="AY33" i="15"/>
  <c r="AZ33" i="15"/>
  <c r="AT34" i="15"/>
  <c r="AU34" i="15"/>
  <c r="AV34" i="15"/>
  <c r="AW34" i="15"/>
  <c r="AX34" i="15"/>
  <c r="AY34" i="15"/>
  <c r="AZ34" i="15"/>
  <c r="AT35" i="15"/>
  <c r="AU35" i="15"/>
  <c r="AV35" i="15"/>
  <c r="AW35" i="15"/>
  <c r="AX35" i="15"/>
  <c r="AY35" i="15"/>
  <c r="AZ35" i="15"/>
  <c r="AT36" i="15"/>
  <c r="AU36" i="15"/>
  <c r="AV36" i="15"/>
  <c r="AW36" i="15"/>
  <c r="AX36" i="15"/>
  <c r="AY36" i="15"/>
  <c r="AZ36" i="15"/>
  <c r="AT37" i="15"/>
  <c r="AU37" i="15"/>
  <c r="AV37" i="15"/>
  <c r="AW37" i="15"/>
  <c r="AX37" i="15"/>
  <c r="AY37" i="15"/>
  <c r="AZ37" i="15"/>
  <c r="AT38" i="15"/>
  <c r="AU38" i="15"/>
  <c r="AV38" i="15"/>
  <c r="AW38" i="15"/>
  <c r="AX38" i="15"/>
  <c r="AY38" i="15"/>
  <c r="AZ38" i="15"/>
  <c r="AT39" i="15"/>
  <c r="AU39" i="15"/>
  <c r="AV39" i="15"/>
  <c r="AW39" i="15"/>
  <c r="AX39" i="15"/>
  <c r="AY39" i="15"/>
  <c r="AZ39" i="15"/>
  <c r="AT40" i="15"/>
  <c r="AU40" i="15"/>
  <c r="AV40" i="15"/>
  <c r="AW40" i="15"/>
  <c r="AX40" i="15"/>
  <c r="AY40" i="15"/>
  <c r="AZ40" i="15"/>
  <c r="AT41" i="15"/>
  <c r="AU41" i="15"/>
  <c r="AV41" i="15"/>
  <c r="AW41" i="15"/>
  <c r="AX41" i="15"/>
  <c r="AY41" i="15"/>
  <c r="AZ41" i="15"/>
  <c r="AT42" i="15"/>
  <c r="AU42" i="15"/>
  <c r="AV42" i="15"/>
  <c r="AW42" i="15"/>
  <c r="AX42" i="15"/>
  <c r="AY42" i="15"/>
  <c r="AZ42" i="15"/>
  <c r="AT43" i="15"/>
  <c r="AU43" i="15"/>
  <c r="AV43" i="15"/>
  <c r="AW43" i="15"/>
  <c r="AX43" i="15"/>
  <c r="AY43" i="15"/>
  <c r="AZ43" i="15"/>
  <c r="AT44" i="15"/>
  <c r="AU44" i="15"/>
  <c r="AV44" i="15"/>
  <c r="AW44" i="15"/>
  <c r="AX44" i="15"/>
  <c r="AY44" i="15"/>
  <c r="AZ44" i="15"/>
  <c r="AT45" i="15"/>
  <c r="AU45" i="15"/>
  <c r="AV45" i="15"/>
  <c r="AW45" i="15"/>
  <c r="AX45" i="15"/>
  <c r="AY45" i="15"/>
  <c r="AZ45" i="15"/>
  <c r="AT46" i="15"/>
  <c r="AU46" i="15"/>
  <c r="AV46" i="15"/>
  <c r="AW46" i="15"/>
  <c r="AX46" i="15"/>
  <c r="AY46" i="15"/>
  <c r="AZ46" i="15"/>
  <c r="AT47" i="15"/>
  <c r="AU47" i="15"/>
  <c r="AV47" i="15"/>
  <c r="AW47" i="15"/>
  <c r="AX47" i="15"/>
  <c r="AY47" i="15"/>
  <c r="AZ47" i="15"/>
  <c r="AT48" i="15"/>
  <c r="AU48" i="15"/>
  <c r="AV48" i="15"/>
  <c r="AW48" i="15"/>
  <c r="AX48" i="15"/>
  <c r="AY48" i="15"/>
  <c r="AZ48" i="15"/>
  <c r="AT49" i="15"/>
  <c r="AU49" i="15"/>
  <c r="AV49" i="15"/>
  <c r="AW49" i="15"/>
  <c r="AX49" i="15"/>
  <c r="AY49" i="15"/>
  <c r="AZ49" i="15"/>
  <c r="AU5" i="15"/>
  <c r="AV5" i="15"/>
  <c r="AW5" i="15"/>
  <c r="AX5" i="15"/>
  <c r="AY5" i="15"/>
  <c r="AZ5" i="15"/>
  <c r="AT5" i="15"/>
  <c r="AT3" i="15"/>
  <c r="AU3" i="15"/>
  <c r="AV3" i="15"/>
  <c r="AW3" i="15"/>
  <c r="AX3" i="15"/>
  <c r="AY3" i="15"/>
  <c r="AZ3" i="15"/>
  <c r="AT4" i="15"/>
  <c r="AU4" i="15"/>
  <c r="AV4" i="15"/>
  <c r="AW4" i="15"/>
  <c r="AX4" i="15"/>
  <c r="AY4" i="15"/>
  <c r="AZ4" i="15"/>
  <c r="AU2" i="15"/>
  <c r="AV2" i="15"/>
  <c r="AW2" i="15"/>
  <c r="AX2" i="15"/>
  <c r="AY2" i="15"/>
  <c r="AZ2" i="15"/>
  <c r="AT2" i="15"/>
  <c r="AQ6" i="15"/>
  <c r="AR6" i="15"/>
  <c r="AS6" i="15"/>
  <c r="AQ7" i="15"/>
  <c r="AR7" i="15"/>
  <c r="AS7" i="15"/>
  <c r="AQ8" i="15"/>
  <c r="AR8" i="15"/>
  <c r="AS8" i="15"/>
  <c r="AQ9" i="15"/>
  <c r="AR9" i="15"/>
  <c r="AS9" i="15"/>
  <c r="AQ10" i="15"/>
  <c r="AR10" i="15"/>
  <c r="AS10" i="15"/>
  <c r="AQ11" i="15"/>
  <c r="AR11" i="15"/>
  <c r="AS11" i="15"/>
  <c r="AQ12" i="15"/>
  <c r="AR12" i="15"/>
  <c r="AS12" i="15"/>
  <c r="AQ13" i="15"/>
  <c r="AR13" i="15"/>
  <c r="AS13" i="15"/>
  <c r="AQ14" i="15"/>
  <c r="AR14" i="15"/>
  <c r="AS14" i="15"/>
  <c r="AQ15" i="15"/>
  <c r="AR15" i="15"/>
  <c r="AS15" i="15"/>
  <c r="AQ16" i="15"/>
  <c r="AR16" i="15"/>
  <c r="AS16" i="15"/>
  <c r="AQ17" i="15"/>
  <c r="AR17" i="15"/>
  <c r="AS17" i="15"/>
  <c r="AQ18" i="15"/>
  <c r="AR18" i="15"/>
  <c r="AS18" i="15"/>
  <c r="AQ19" i="15"/>
  <c r="AR19" i="15"/>
  <c r="AS19" i="15"/>
  <c r="AQ20" i="15"/>
  <c r="AR20" i="15"/>
  <c r="AS20" i="15"/>
  <c r="AQ21" i="15"/>
  <c r="AR21" i="15"/>
  <c r="AS21" i="15"/>
  <c r="AQ22" i="15"/>
  <c r="AR22" i="15"/>
  <c r="AS22" i="15"/>
  <c r="AQ23" i="15"/>
  <c r="AR23" i="15"/>
  <c r="AS23" i="15"/>
  <c r="AQ24" i="15"/>
  <c r="AR24" i="15"/>
  <c r="AS24" i="15"/>
  <c r="AQ25" i="15"/>
  <c r="AR25" i="15"/>
  <c r="AS25" i="15"/>
  <c r="AQ26" i="15"/>
  <c r="AR26" i="15"/>
  <c r="AS26" i="15"/>
  <c r="AQ27" i="15"/>
  <c r="AR27" i="15"/>
  <c r="AS27" i="15"/>
  <c r="AQ28" i="15"/>
  <c r="AR28" i="15"/>
  <c r="AS28" i="15"/>
  <c r="AQ29" i="15"/>
  <c r="AR29" i="15"/>
  <c r="AS29" i="15"/>
  <c r="AQ30" i="15"/>
  <c r="AR30" i="15"/>
  <c r="AS30" i="15"/>
  <c r="AQ31" i="15"/>
  <c r="AR31" i="15"/>
  <c r="AS31" i="15"/>
  <c r="AQ32" i="15"/>
  <c r="AR32" i="15"/>
  <c r="AS32" i="15"/>
  <c r="AQ33" i="15"/>
  <c r="AR33" i="15"/>
  <c r="AS33" i="15"/>
  <c r="AQ34" i="15"/>
  <c r="AR34" i="15"/>
  <c r="AS34" i="15"/>
  <c r="AQ35" i="15"/>
  <c r="AR35" i="15"/>
  <c r="AS35" i="15"/>
  <c r="AQ36" i="15"/>
  <c r="AR36" i="15"/>
  <c r="AS36" i="15"/>
  <c r="AQ37" i="15"/>
  <c r="AR37" i="15"/>
  <c r="AS37" i="15"/>
  <c r="AQ38" i="15"/>
  <c r="AR38" i="15"/>
  <c r="AS38" i="15"/>
  <c r="AQ39" i="15"/>
  <c r="AR39" i="15"/>
  <c r="AS39" i="15"/>
  <c r="AQ40" i="15"/>
  <c r="AR40" i="15"/>
  <c r="AS40" i="15"/>
  <c r="AQ41" i="15"/>
  <c r="AR41" i="15"/>
  <c r="AS41" i="15"/>
  <c r="AQ42" i="15"/>
  <c r="AR42" i="15"/>
  <c r="AS42" i="15"/>
  <c r="AQ43" i="15"/>
  <c r="AR43" i="15"/>
  <c r="AS43" i="15"/>
  <c r="AQ44" i="15"/>
  <c r="AR44" i="15"/>
  <c r="AS44" i="15"/>
  <c r="AQ45" i="15"/>
  <c r="AR45" i="15"/>
  <c r="AS45" i="15"/>
  <c r="AQ46" i="15"/>
  <c r="AR46" i="15"/>
  <c r="AS46" i="15"/>
  <c r="AQ47" i="15"/>
  <c r="AR47" i="15"/>
  <c r="AS47" i="15"/>
  <c r="AQ48" i="15"/>
  <c r="AR48" i="15"/>
  <c r="AS48" i="15"/>
  <c r="AQ49" i="15"/>
  <c r="AR49" i="15"/>
  <c r="AS49" i="15"/>
  <c r="AR5" i="15"/>
  <c r="AS5" i="15"/>
  <c r="AQ5" i="15"/>
  <c r="AQ3" i="15"/>
  <c r="AR3" i="15"/>
  <c r="AS3" i="15"/>
  <c r="AQ4" i="15"/>
  <c r="AR4" i="15"/>
  <c r="AS4" i="15"/>
  <c r="AR2" i="15"/>
  <c r="AS2" i="15"/>
  <c r="AQ2" i="15"/>
  <c r="AL4" i="15"/>
  <c r="AM4" i="15"/>
  <c r="AN4" i="15"/>
  <c r="AK4" i="15"/>
  <c r="AE4" i="15"/>
  <c r="AF4" i="15"/>
  <c r="AG4" i="15"/>
  <c r="AH4" i="15"/>
  <c r="AI4" i="15"/>
  <c r="AJ4" i="15"/>
  <c r="AD4" i="15"/>
  <c r="AL3" i="15"/>
  <c r="AM3" i="15"/>
  <c r="AN3" i="15"/>
  <c r="AK3" i="15"/>
  <c r="AJ3" i="15"/>
  <c r="AE3" i="15"/>
  <c r="AF3" i="15"/>
  <c r="AG3" i="15"/>
  <c r="AH3" i="15"/>
  <c r="AI3" i="15"/>
  <c r="AD3" i="15"/>
  <c r="AN2" i="15"/>
  <c r="AL2" i="15"/>
  <c r="AM2" i="15"/>
  <c r="AK2" i="15"/>
  <c r="AJ2" i="15"/>
  <c r="AE2" i="15"/>
  <c r="AF2" i="15"/>
  <c r="AG2" i="15"/>
  <c r="AH2" i="15"/>
  <c r="AI2" i="15"/>
  <c r="AD2" i="15"/>
  <c r="AP6" i="15"/>
  <c r="BP6" i="15" s="1"/>
  <c r="AP7" i="15"/>
  <c r="BP7" i="15" s="1"/>
  <c r="AP8" i="15"/>
  <c r="BP8" i="15" s="1"/>
  <c r="AP9" i="15"/>
  <c r="BP9" i="15" s="1"/>
  <c r="AP10" i="15"/>
  <c r="BP10" i="15" s="1"/>
  <c r="AP11" i="15"/>
  <c r="BP11" i="15" s="1"/>
  <c r="AP12" i="15"/>
  <c r="BP12" i="15" s="1"/>
  <c r="AP13" i="15"/>
  <c r="BP13" i="15" s="1"/>
  <c r="AP14" i="15"/>
  <c r="BP14" i="15" s="1"/>
  <c r="AP15" i="15"/>
  <c r="BP15" i="15" s="1"/>
  <c r="AP16" i="15"/>
  <c r="BP16" i="15" s="1"/>
  <c r="AP17" i="15"/>
  <c r="BP17" i="15" s="1"/>
  <c r="AP18" i="15"/>
  <c r="BP18" i="15" s="1"/>
  <c r="AP19" i="15"/>
  <c r="BP19" i="15" s="1"/>
  <c r="AP20" i="15"/>
  <c r="BP20" i="15" s="1"/>
  <c r="AP21" i="15"/>
  <c r="BP21" i="15" s="1"/>
  <c r="AP22" i="15"/>
  <c r="BP22" i="15" s="1"/>
  <c r="AP23" i="15"/>
  <c r="BP23" i="15" s="1"/>
  <c r="AP24" i="15"/>
  <c r="BP24" i="15" s="1"/>
  <c r="AP25" i="15"/>
  <c r="BP25" i="15" s="1"/>
  <c r="AP26" i="15"/>
  <c r="BP26" i="15" s="1"/>
  <c r="AP27" i="15"/>
  <c r="BP27" i="15" s="1"/>
  <c r="AP28" i="15"/>
  <c r="BP28" i="15" s="1"/>
  <c r="AP29" i="15"/>
  <c r="BP29" i="15" s="1"/>
  <c r="AP30" i="15"/>
  <c r="BP30" i="15" s="1"/>
  <c r="AP31" i="15"/>
  <c r="BP31" i="15" s="1"/>
  <c r="AP32" i="15"/>
  <c r="BP32" i="15" s="1"/>
  <c r="AP33" i="15"/>
  <c r="BP33" i="15" s="1"/>
  <c r="AP34" i="15"/>
  <c r="BP34" i="15" s="1"/>
  <c r="AP35" i="15"/>
  <c r="BP35" i="15" s="1"/>
  <c r="AP36" i="15"/>
  <c r="BP36" i="15" s="1"/>
  <c r="AP37" i="15"/>
  <c r="BP37" i="15" s="1"/>
  <c r="AP38" i="15"/>
  <c r="BP38" i="15" s="1"/>
  <c r="AP39" i="15"/>
  <c r="BP39" i="15" s="1"/>
  <c r="AP40" i="15"/>
  <c r="BP40" i="15" s="1"/>
  <c r="AP41" i="15"/>
  <c r="BP41" i="15" s="1"/>
  <c r="AP42" i="15"/>
  <c r="BP42" i="15" s="1"/>
  <c r="AP43" i="15"/>
  <c r="BP43" i="15" s="1"/>
  <c r="AP44" i="15"/>
  <c r="BP44" i="15" s="1"/>
  <c r="AP45" i="15"/>
  <c r="BP45" i="15" s="1"/>
  <c r="AP46" i="15"/>
  <c r="BP46" i="15" s="1"/>
  <c r="AP47" i="15"/>
  <c r="BP47" i="15" s="1"/>
  <c r="AP48" i="15"/>
  <c r="BP48" i="15" s="1"/>
  <c r="AP49" i="15"/>
  <c r="BP49" i="15" s="1"/>
  <c r="AC6" i="15"/>
  <c r="AC7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23" i="15"/>
  <c r="AC24" i="15"/>
  <c r="AC25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38" i="15"/>
  <c r="AC39" i="15"/>
  <c r="AC40" i="15"/>
  <c r="AC41" i="15"/>
  <c r="AC42" i="15"/>
  <c r="AC43" i="15"/>
  <c r="AC44" i="15"/>
  <c r="AC45" i="15"/>
  <c r="AC46" i="15"/>
  <c r="AC47" i="15"/>
  <c r="AC48" i="15"/>
  <c r="AC49" i="15"/>
  <c r="AK6" i="15"/>
  <c r="AL6" i="15"/>
  <c r="AM6" i="15"/>
  <c r="AN6" i="15"/>
  <c r="AK7" i="15"/>
  <c r="AL7" i="15"/>
  <c r="AM7" i="15"/>
  <c r="AN7" i="15"/>
  <c r="AK8" i="15"/>
  <c r="AL8" i="15"/>
  <c r="AM8" i="15"/>
  <c r="AN8" i="15"/>
  <c r="AK9" i="15"/>
  <c r="AL9" i="15"/>
  <c r="AM9" i="15"/>
  <c r="AN9" i="15"/>
  <c r="AK10" i="15"/>
  <c r="AL10" i="15"/>
  <c r="AM10" i="15"/>
  <c r="AN10" i="15"/>
  <c r="AK11" i="15"/>
  <c r="AL11" i="15"/>
  <c r="AM11" i="15"/>
  <c r="AN11" i="15"/>
  <c r="AK12" i="15"/>
  <c r="AL12" i="15"/>
  <c r="AM12" i="15"/>
  <c r="AN12" i="15"/>
  <c r="AK13" i="15"/>
  <c r="AL13" i="15"/>
  <c r="AM13" i="15"/>
  <c r="AN13" i="15"/>
  <c r="AK14" i="15"/>
  <c r="AL14" i="15"/>
  <c r="AM14" i="15"/>
  <c r="AN14" i="15"/>
  <c r="AK15" i="15"/>
  <c r="AL15" i="15"/>
  <c r="AM15" i="15"/>
  <c r="AN15" i="15"/>
  <c r="AK16" i="15"/>
  <c r="AL16" i="15"/>
  <c r="AM16" i="15"/>
  <c r="AN16" i="15"/>
  <c r="AK17" i="15"/>
  <c r="AL17" i="15"/>
  <c r="AM17" i="15"/>
  <c r="AN17" i="15"/>
  <c r="AK18" i="15"/>
  <c r="AL18" i="15"/>
  <c r="AM18" i="15"/>
  <c r="AN18" i="15"/>
  <c r="AK19" i="15"/>
  <c r="AL19" i="15"/>
  <c r="AM19" i="15"/>
  <c r="AN19" i="15"/>
  <c r="AK20" i="15"/>
  <c r="AL20" i="15"/>
  <c r="AM20" i="15"/>
  <c r="AN20" i="15"/>
  <c r="AK21" i="15"/>
  <c r="AL21" i="15"/>
  <c r="AM21" i="15"/>
  <c r="AN21" i="15"/>
  <c r="AK22" i="15"/>
  <c r="AL22" i="15"/>
  <c r="AM22" i="15"/>
  <c r="AN22" i="15"/>
  <c r="AK23" i="15"/>
  <c r="AL23" i="15"/>
  <c r="AM23" i="15"/>
  <c r="AN23" i="15"/>
  <c r="AK24" i="15"/>
  <c r="AL24" i="15"/>
  <c r="AM24" i="15"/>
  <c r="AN24" i="15"/>
  <c r="AK25" i="15"/>
  <c r="AL25" i="15"/>
  <c r="AM25" i="15"/>
  <c r="AN25" i="15"/>
  <c r="AK26" i="15"/>
  <c r="AL26" i="15"/>
  <c r="AM26" i="15"/>
  <c r="AN26" i="15"/>
  <c r="AK27" i="15"/>
  <c r="AL27" i="15"/>
  <c r="AM27" i="15"/>
  <c r="AN27" i="15"/>
  <c r="AK28" i="15"/>
  <c r="AL28" i="15"/>
  <c r="AM28" i="15"/>
  <c r="AN28" i="15"/>
  <c r="AK29" i="15"/>
  <c r="AL29" i="15"/>
  <c r="AM29" i="15"/>
  <c r="AN29" i="15"/>
  <c r="AK30" i="15"/>
  <c r="AL30" i="15"/>
  <c r="AM30" i="15"/>
  <c r="AN30" i="15"/>
  <c r="AK31" i="15"/>
  <c r="AL31" i="15"/>
  <c r="AM31" i="15"/>
  <c r="AN31" i="15"/>
  <c r="AK32" i="15"/>
  <c r="AL32" i="15"/>
  <c r="AM32" i="15"/>
  <c r="AN32" i="15"/>
  <c r="AK33" i="15"/>
  <c r="AL33" i="15"/>
  <c r="AM33" i="15"/>
  <c r="AN33" i="15"/>
  <c r="AK34" i="15"/>
  <c r="AL34" i="15"/>
  <c r="AM34" i="15"/>
  <c r="AN34" i="15"/>
  <c r="AK35" i="15"/>
  <c r="AL35" i="15"/>
  <c r="AM35" i="15"/>
  <c r="AN35" i="15"/>
  <c r="AK36" i="15"/>
  <c r="AL36" i="15"/>
  <c r="AM36" i="15"/>
  <c r="AN36" i="15"/>
  <c r="AK37" i="15"/>
  <c r="AL37" i="15"/>
  <c r="AM37" i="15"/>
  <c r="AN37" i="15"/>
  <c r="AK38" i="15"/>
  <c r="AL38" i="15"/>
  <c r="AM38" i="15"/>
  <c r="AN38" i="15"/>
  <c r="AK39" i="15"/>
  <c r="AL39" i="15"/>
  <c r="AM39" i="15"/>
  <c r="AN39" i="15"/>
  <c r="AK40" i="15"/>
  <c r="AL40" i="15"/>
  <c r="AM40" i="15"/>
  <c r="AN40" i="15"/>
  <c r="AK41" i="15"/>
  <c r="AL41" i="15"/>
  <c r="AM41" i="15"/>
  <c r="AN41" i="15"/>
  <c r="AK42" i="15"/>
  <c r="AL42" i="15"/>
  <c r="AM42" i="15"/>
  <c r="AN42" i="15"/>
  <c r="AK43" i="15"/>
  <c r="AL43" i="15"/>
  <c r="AM43" i="15"/>
  <c r="AN43" i="15"/>
  <c r="AK44" i="15"/>
  <c r="AL44" i="15"/>
  <c r="AM44" i="15"/>
  <c r="AN44" i="15"/>
  <c r="AK45" i="15"/>
  <c r="AL45" i="15"/>
  <c r="AM45" i="15"/>
  <c r="AN45" i="15"/>
  <c r="AK46" i="15"/>
  <c r="AL46" i="15"/>
  <c r="AM46" i="15"/>
  <c r="AN46" i="15"/>
  <c r="AK47" i="15"/>
  <c r="AL47" i="15"/>
  <c r="AM47" i="15"/>
  <c r="AN47" i="15"/>
  <c r="AK48" i="15"/>
  <c r="AL48" i="15"/>
  <c r="AM48" i="15"/>
  <c r="AN48" i="15"/>
  <c r="AK49" i="15"/>
  <c r="AL49" i="15"/>
  <c r="AM49" i="15"/>
  <c r="AN49" i="15"/>
  <c r="AL5" i="15"/>
  <c r="AM5" i="15"/>
  <c r="AN5" i="15"/>
  <c r="AK5" i="15"/>
  <c r="AD6" i="15"/>
  <c r="AE6" i="15"/>
  <c r="AF6" i="15"/>
  <c r="AG6" i="15"/>
  <c r="AH6" i="15"/>
  <c r="AI6" i="15"/>
  <c r="AJ6" i="15"/>
  <c r="AD7" i="15"/>
  <c r="AE7" i="15"/>
  <c r="AF7" i="15"/>
  <c r="AG7" i="15"/>
  <c r="AH7" i="15"/>
  <c r="AI7" i="15"/>
  <c r="AJ7" i="15"/>
  <c r="AD8" i="15"/>
  <c r="AE8" i="15"/>
  <c r="AF8" i="15"/>
  <c r="AG8" i="15"/>
  <c r="AH8" i="15"/>
  <c r="AI8" i="15"/>
  <c r="AJ8" i="15"/>
  <c r="AD9" i="15"/>
  <c r="AE9" i="15"/>
  <c r="AF9" i="15"/>
  <c r="AG9" i="15"/>
  <c r="AH9" i="15"/>
  <c r="AI9" i="15"/>
  <c r="AJ9" i="15"/>
  <c r="AD10" i="15"/>
  <c r="AE10" i="15"/>
  <c r="AF10" i="15"/>
  <c r="AG10" i="15"/>
  <c r="AH10" i="15"/>
  <c r="AI10" i="15"/>
  <c r="AJ10" i="15"/>
  <c r="AD11" i="15"/>
  <c r="AE11" i="15"/>
  <c r="AF11" i="15"/>
  <c r="AG11" i="15"/>
  <c r="AH11" i="15"/>
  <c r="AI11" i="15"/>
  <c r="AJ11" i="15"/>
  <c r="AD12" i="15"/>
  <c r="AE12" i="15"/>
  <c r="AF12" i="15"/>
  <c r="AG12" i="15"/>
  <c r="AH12" i="15"/>
  <c r="AI12" i="15"/>
  <c r="AJ12" i="15"/>
  <c r="AD13" i="15"/>
  <c r="AE13" i="15"/>
  <c r="AF13" i="15"/>
  <c r="AG13" i="15"/>
  <c r="AH13" i="15"/>
  <c r="AI13" i="15"/>
  <c r="AJ13" i="15"/>
  <c r="AD14" i="15"/>
  <c r="AE14" i="15"/>
  <c r="AF14" i="15"/>
  <c r="AG14" i="15"/>
  <c r="AH14" i="15"/>
  <c r="AI14" i="15"/>
  <c r="AJ14" i="15"/>
  <c r="AD15" i="15"/>
  <c r="AE15" i="15"/>
  <c r="AF15" i="15"/>
  <c r="AG15" i="15"/>
  <c r="AH15" i="15"/>
  <c r="AI15" i="15"/>
  <c r="AJ15" i="15"/>
  <c r="AD16" i="15"/>
  <c r="AE16" i="15"/>
  <c r="AF16" i="15"/>
  <c r="AG16" i="15"/>
  <c r="AH16" i="15"/>
  <c r="AI16" i="15"/>
  <c r="AJ16" i="15"/>
  <c r="AD17" i="15"/>
  <c r="AE17" i="15"/>
  <c r="AF17" i="15"/>
  <c r="AG17" i="15"/>
  <c r="AH17" i="15"/>
  <c r="AI17" i="15"/>
  <c r="AJ17" i="15"/>
  <c r="AD18" i="15"/>
  <c r="AE18" i="15"/>
  <c r="AF18" i="15"/>
  <c r="AG18" i="15"/>
  <c r="AH18" i="15"/>
  <c r="AI18" i="15"/>
  <c r="AJ18" i="15"/>
  <c r="AD19" i="15"/>
  <c r="AE19" i="15"/>
  <c r="AF19" i="15"/>
  <c r="AG19" i="15"/>
  <c r="AH19" i="15"/>
  <c r="AI19" i="15"/>
  <c r="AJ19" i="15"/>
  <c r="AD20" i="15"/>
  <c r="AE20" i="15"/>
  <c r="AF20" i="15"/>
  <c r="AG20" i="15"/>
  <c r="AH20" i="15"/>
  <c r="AI20" i="15"/>
  <c r="AJ20" i="15"/>
  <c r="AD21" i="15"/>
  <c r="AE21" i="15"/>
  <c r="AF21" i="15"/>
  <c r="AG21" i="15"/>
  <c r="AH21" i="15"/>
  <c r="AI21" i="15"/>
  <c r="AJ21" i="15"/>
  <c r="AD22" i="15"/>
  <c r="AE22" i="15"/>
  <c r="AF22" i="15"/>
  <c r="AG22" i="15"/>
  <c r="AH22" i="15"/>
  <c r="AI22" i="15"/>
  <c r="AJ22" i="15"/>
  <c r="AD23" i="15"/>
  <c r="AE23" i="15"/>
  <c r="AF23" i="15"/>
  <c r="AG23" i="15"/>
  <c r="AH23" i="15"/>
  <c r="AI23" i="15"/>
  <c r="AJ23" i="15"/>
  <c r="AD24" i="15"/>
  <c r="AE24" i="15"/>
  <c r="AF24" i="15"/>
  <c r="AG24" i="15"/>
  <c r="AH24" i="15"/>
  <c r="AI24" i="15"/>
  <c r="AJ24" i="15"/>
  <c r="AD25" i="15"/>
  <c r="AE25" i="15"/>
  <c r="AF25" i="15"/>
  <c r="AG25" i="15"/>
  <c r="AH25" i="15"/>
  <c r="AI25" i="15"/>
  <c r="AJ25" i="15"/>
  <c r="AD26" i="15"/>
  <c r="AE26" i="15"/>
  <c r="AF26" i="15"/>
  <c r="AG26" i="15"/>
  <c r="AH26" i="15"/>
  <c r="AI26" i="15"/>
  <c r="AJ26" i="15"/>
  <c r="AD27" i="15"/>
  <c r="AE27" i="15"/>
  <c r="AF27" i="15"/>
  <c r="AG27" i="15"/>
  <c r="AH27" i="15"/>
  <c r="AI27" i="15"/>
  <c r="AJ27" i="15"/>
  <c r="AD28" i="15"/>
  <c r="AE28" i="15"/>
  <c r="AF28" i="15"/>
  <c r="AG28" i="15"/>
  <c r="AH28" i="15"/>
  <c r="AI28" i="15"/>
  <c r="AJ28" i="15"/>
  <c r="AD29" i="15"/>
  <c r="AE29" i="15"/>
  <c r="AF29" i="15"/>
  <c r="AG29" i="15"/>
  <c r="AH29" i="15"/>
  <c r="AI29" i="15"/>
  <c r="AJ29" i="15"/>
  <c r="AD30" i="15"/>
  <c r="AE30" i="15"/>
  <c r="AF30" i="15"/>
  <c r="AG30" i="15"/>
  <c r="AH30" i="15"/>
  <c r="AI30" i="15"/>
  <c r="AJ30" i="15"/>
  <c r="AD31" i="15"/>
  <c r="AE31" i="15"/>
  <c r="AF31" i="15"/>
  <c r="AG31" i="15"/>
  <c r="AH31" i="15"/>
  <c r="AI31" i="15"/>
  <c r="AJ31" i="15"/>
  <c r="AD32" i="15"/>
  <c r="AE32" i="15"/>
  <c r="AF32" i="15"/>
  <c r="AG32" i="15"/>
  <c r="AH32" i="15"/>
  <c r="AI32" i="15"/>
  <c r="AJ32" i="15"/>
  <c r="AD33" i="15"/>
  <c r="AE33" i="15"/>
  <c r="AF33" i="15"/>
  <c r="AG33" i="15"/>
  <c r="AH33" i="15"/>
  <c r="AI33" i="15"/>
  <c r="AJ33" i="15"/>
  <c r="AD34" i="15"/>
  <c r="AE34" i="15"/>
  <c r="AF34" i="15"/>
  <c r="AG34" i="15"/>
  <c r="AH34" i="15"/>
  <c r="AI34" i="15"/>
  <c r="AJ34" i="15"/>
  <c r="AD35" i="15"/>
  <c r="AE35" i="15"/>
  <c r="AF35" i="15"/>
  <c r="AG35" i="15"/>
  <c r="AH35" i="15"/>
  <c r="AI35" i="15"/>
  <c r="AJ35" i="15"/>
  <c r="AD36" i="15"/>
  <c r="AE36" i="15"/>
  <c r="AF36" i="15"/>
  <c r="AG36" i="15"/>
  <c r="AH36" i="15"/>
  <c r="AI36" i="15"/>
  <c r="AJ36" i="15"/>
  <c r="AD37" i="15"/>
  <c r="AE37" i="15"/>
  <c r="AF37" i="15"/>
  <c r="AG37" i="15"/>
  <c r="AH37" i="15"/>
  <c r="AI37" i="15"/>
  <c r="AJ37" i="15"/>
  <c r="AD38" i="15"/>
  <c r="AE38" i="15"/>
  <c r="AF38" i="15"/>
  <c r="AG38" i="15"/>
  <c r="AH38" i="15"/>
  <c r="AI38" i="15"/>
  <c r="AJ38" i="15"/>
  <c r="AD39" i="15"/>
  <c r="AE39" i="15"/>
  <c r="AF39" i="15"/>
  <c r="AG39" i="15"/>
  <c r="AH39" i="15"/>
  <c r="AI39" i="15"/>
  <c r="AJ39" i="15"/>
  <c r="AD40" i="15"/>
  <c r="AE40" i="15"/>
  <c r="AF40" i="15"/>
  <c r="AG40" i="15"/>
  <c r="AH40" i="15"/>
  <c r="AI40" i="15"/>
  <c r="AJ40" i="15"/>
  <c r="AD41" i="15"/>
  <c r="AE41" i="15"/>
  <c r="AF41" i="15"/>
  <c r="AG41" i="15"/>
  <c r="AH41" i="15"/>
  <c r="AI41" i="15"/>
  <c r="AJ41" i="15"/>
  <c r="AD42" i="15"/>
  <c r="AE42" i="15"/>
  <c r="AF42" i="15"/>
  <c r="AG42" i="15"/>
  <c r="AH42" i="15"/>
  <c r="AI42" i="15"/>
  <c r="AJ42" i="15"/>
  <c r="AD43" i="15"/>
  <c r="AE43" i="15"/>
  <c r="AF43" i="15"/>
  <c r="AG43" i="15"/>
  <c r="AH43" i="15"/>
  <c r="AI43" i="15"/>
  <c r="AJ43" i="15"/>
  <c r="AD44" i="15"/>
  <c r="AE44" i="15"/>
  <c r="AF44" i="15"/>
  <c r="AG44" i="15"/>
  <c r="AH44" i="15"/>
  <c r="AI44" i="15"/>
  <c r="AJ44" i="15"/>
  <c r="AD45" i="15"/>
  <c r="AE45" i="15"/>
  <c r="AF45" i="15"/>
  <c r="AG45" i="15"/>
  <c r="AH45" i="15"/>
  <c r="AI45" i="15"/>
  <c r="AJ45" i="15"/>
  <c r="AD46" i="15"/>
  <c r="AE46" i="15"/>
  <c r="AF46" i="15"/>
  <c r="AG46" i="15"/>
  <c r="AH46" i="15"/>
  <c r="AI46" i="15"/>
  <c r="AJ46" i="15"/>
  <c r="AD47" i="15"/>
  <c r="AE47" i="15"/>
  <c r="AF47" i="15"/>
  <c r="AG47" i="15"/>
  <c r="AH47" i="15"/>
  <c r="AI47" i="15"/>
  <c r="AJ47" i="15"/>
  <c r="AD48" i="15"/>
  <c r="AE48" i="15"/>
  <c r="AF48" i="15"/>
  <c r="AG48" i="15"/>
  <c r="AH48" i="15"/>
  <c r="AI48" i="15"/>
  <c r="AJ48" i="15"/>
  <c r="AD49" i="15"/>
  <c r="AE49" i="15"/>
  <c r="AF49" i="15"/>
  <c r="AG49" i="15"/>
  <c r="AH49" i="15"/>
  <c r="AI49" i="15"/>
  <c r="AJ49" i="15"/>
  <c r="AJ5" i="15"/>
  <c r="AI5" i="15"/>
  <c r="AH5" i="15"/>
  <c r="AE5" i="15"/>
  <c r="AF5" i="15"/>
  <c r="AG5" i="15"/>
  <c r="AD5" i="15"/>
  <c r="CQ6" i="13"/>
  <c r="CY6" i="13" s="1"/>
  <c r="CR6" i="13"/>
  <c r="CS6" i="13"/>
  <c r="CT6" i="13"/>
  <c r="CU6" i="13"/>
  <c r="CV6" i="13"/>
  <c r="CW6" i="13"/>
  <c r="CX6" i="13"/>
  <c r="CQ7" i="13"/>
  <c r="CY7" i="13" s="1"/>
  <c r="CR7" i="13"/>
  <c r="CS7" i="13"/>
  <c r="CT7" i="13"/>
  <c r="CU7" i="13"/>
  <c r="CV7" i="13"/>
  <c r="CW7" i="13"/>
  <c r="CX7" i="13"/>
  <c r="CQ8" i="13"/>
  <c r="CY8" i="13" s="1"/>
  <c r="CR8" i="13"/>
  <c r="CS8" i="13"/>
  <c r="CT8" i="13"/>
  <c r="CU8" i="13"/>
  <c r="CV8" i="13"/>
  <c r="CW8" i="13"/>
  <c r="CX8" i="13"/>
  <c r="CQ9" i="13"/>
  <c r="CY9" i="13" s="1"/>
  <c r="CR9" i="13"/>
  <c r="CS9" i="13"/>
  <c r="CT9" i="13"/>
  <c r="CU9" i="13"/>
  <c r="CV9" i="13"/>
  <c r="CW9" i="13"/>
  <c r="CX9" i="13"/>
  <c r="CQ10" i="13"/>
  <c r="CR10" i="13"/>
  <c r="CS10" i="13"/>
  <c r="CT10" i="13"/>
  <c r="CU10" i="13"/>
  <c r="CV10" i="13"/>
  <c r="CW10" i="13"/>
  <c r="CX10" i="13"/>
  <c r="CQ11" i="13"/>
  <c r="CY11" i="13" s="1"/>
  <c r="CR11" i="13"/>
  <c r="CS11" i="13"/>
  <c r="CT11" i="13"/>
  <c r="CU11" i="13"/>
  <c r="CV11" i="13"/>
  <c r="CW11" i="13"/>
  <c r="CX11" i="13"/>
  <c r="CQ12" i="13"/>
  <c r="CR12" i="13"/>
  <c r="CS12" i="13"/>
  <c r="CT12" i="13"/>
  <c r="CU12" i="13"/>
  <c r="CV12" i="13"/>
  <c r="CW12" i="13"/>
  <c r="CX12" i="13"/>
  <c r="CQ13" i="13"/>
  <c r="CY13" i="13" s="1"/>
  <c r="CR13" i="13"/>
  <c r="CS13" i="13"/>
  <c r="CT13" i="13"/>
  <c r="CU13" i="13"/>
  <c r="CV13" i="13"/>
  <c r="CW13" i="13"/>
  <c r="CX13" i="13"/>
  <c r="CQ14" i="13"/>
  <c r="CY14" i="13" s="1"/>
  <c r="CR14" i="13"/>
  <c r="CS14" i="13"/>
  <c r="CT14" i="13"/>
  <c r="CU14" i="13"/>
  <c r="CV14" i="13"/>
  <c r="CW14" i="13"/>
  <c r="CX14" i="13"/>
  <c r="CQ15" i="13"/>
  <c r="CY15" i="13" s="1"/>
  <c r="CR15" i="13"/>
  <c r="CS15" i="13"/>
  <c r="CT15" i="13"/>
  <c r="CU15" i="13"/>
  <c r="CV15" i="13"/>
  <c r="CW15" i="13"/>
  <c r="CX15" i="13"/>
  <c r="CQ16" i="13"/>
  <c r="CY16" i="13" s="1"/>
  <c r="CR16" i="13"/>
  <c r="CS16" i="13"/>
  <c r="CT16" i="13"/>
  <c r="CU16" i="13"/>
  <c r="CV16" i="13"/>
  <c r="CW16" i="13"/>
  <c r="CX16" i="13"/>
  <c r="CQ17" i="13"/>
  <c r="CY17" i="13" s="1"/>
  <c r="CR17" i="13"/>
  <c r="CS17" i="13"/>
  <c r="CT17" i="13"/>
  <c r="CU17" i="13"/>
  <c r="CV17" i="13"/>
  <c r="CW17" i="13"/>
  <c r="CX17" i="13"/>
  <c r="CQ18" i="13"/>
  <c r="CY18" i="13" s="1"/>
  <c r="CR18" i="13"/>
  <c r="CS18" i="13"/>
  <c r="CT18" i="13"/>
  <c r="CU18" i="13"/>
  <c r="CV18" i="13"/>
  <c r="CW18" i="13"/>
  <c r="CX18" i="13"/>
  <c r="CQ19" i="13"/>
  <c r="CR19" i="13"/>
  <c r="CS19" i="13"/>
  <c r="CT19" i="13"/>
  <c r="CU19" i="13"/>
  <c r="CV19" i="13"/>
  <c r="CW19" i="13"/>
  <c r="CX19" i="13"/>
  <c r="CQ20" i="13"/>
  <c r="CY20" i="13" s="1"/>
  <c r="CR20" i="13"/>
  <c r="CS20" i="13"/>
  <c r="CT20" i="13"/>
  <c r="CU20" i="13"/>
  <c r="CV20" i="13"/>
  <c r="CW20" i="13"/>
  <c r="CX20" i="13"/>
  <c r="CQ21" i="13"/>
  <c r="CY21" i="13" s="1"/>
  <c r="CR21" i="13"/>
  <c r="CS21" i="13"/>
  <c r="CT21" i="13"/>
  <c r="CU21" i="13"/>
  <c r="CV21" i="13"/>
  <c r="CW21" i="13"/>
  <c r="CX21" i="13"/>
  <c r="CQ22" i="13"/>
  <c r="CY22" i="13" s="1"/>
  <c r="CR22" i="13"/>
  <c r="CS22" i="13"/>
  <c r="CT22" i="13"/>
  <c r="CU22" i="13"/>
  <c r="CV22" i="13"/>
  <c r="CW22" i="13"/>
  <c r="CX22" i="13"/>
  <c r="CQ23" i="13"/>
  <c r="CY23" i="13" s="1"/>
  <c r="CR23" i="13"/>
  <c r="CS23" i="13"/>
  <c r="CT23" i="13"/>
  <c r="CU23" i="13"/>
  <c r="CV23" i="13"/>
  <c r="CW23" i="13"/>
  <c r="CX23" i="13"/>
  <c r="CQ24" i="13"/>
  <c r="CY24" i="13" s="1"/>
  <c r="CR24" i="13"/>
  <c r="CS24" i="13"/>
  <c r="CT24" i="13"/>
  <c r="CU24" i="13"/>
  <c r="CV24" i="13"/>
  <c r="CW24" i="13"/>
  <c r="CX24" i="13"/>
  <c r="CQ25" i="13"/>
  <c r="CY25" i="13" s="1"/>
  <c r="CR25" i="13"/>
  <c r="CS25" i="13"/>
  <c r="CT25" i="13"/>
  <c r="CU25" i="13"/>
  <c r="CV25" i="13"/>
  <c r="CW25" i="13"/>
  <c r="CX25" i="13"/>
  <c r="CQ26" i="13"/>
  <c r="CY26" i="13" s="1"/>
  <c r="CR26" i="13"/>
  <c r="CS26" i="13"/>
  <c r="CT26" i="13"/>
  <c r="CU26" i="13"/>
  <c r="CV26" i="13"/>
  <c r="CW26" i="13"/>
  <c r="CX26" i="13"/>
  <c r="CQ27" i="13"/>
  <c r="CY27" i="13" s="1"/>
  <c r="CR27" i="13"/>
  <c r="CS27" i="13"/>
  <c r="CT27" i="13"/>
  <c r="CU27" i="13"/>
  <c r="CV27" i="13"/>
  <c r="CW27" i="13"/>
  <c r="CX27" i="13"/>
  <c r="CQ28" i="13"/>
  <c r="CY28" i="13" s="1"/>
  <c r="CR28" i="13"/>
  <c r="CS28" i="13"/>
  <c r="CT28" i="13"/>
  <c r="CU28" i="13"/>
  <c r="CV28" i="13"/>
  <c r="CW28" i="13"/>
  <c r="CX28" i="13"/>
  <c r="CQ29" i="13"/>
  <c r="CY29" i="13" s="1"/>
  <c r="CR29" i="13"/>
  <c r="CS29" i="13"/>
  <c r="CT29" i="13"/>
  <c r="CU29" i="13"/>
  <c r="CV29" i="13"/>
  <c r="CW29" i="13"/>
  <c r="CX29" i="13"/>
  <c r="CQ30" i="13"/>
  <c r="CY30" i="13" s="1"/>
  <c r="CR30" i="13"/>
  <c r="CS30" i="13"/>
  <c r="CT30" i="13"/>
  <c r="CU30" i="13"/>
  <c r="CV30" i="13"/>
  <c r="CW30" i="13"/>
  <c r="CX30" i="13"/>
  <c r="CQ31" i="13"/>
  <c r="CY31" i="13" s="1"/>
  <c r="CR31" i="13"/>
  <c r="CS31" i="13"/>
  <c r="CT31" i="13"/>
  <c r="CU31" i="13"/>
  <c r="CV31" i="13"/>
  <c r="CW31" i="13"/>
  <c r="CX31" i="13"/>
  <c r="CQ32" i="13"/>
  <c r="CY32" i="13" s="1"/>
  <c r="CR32" i="13"/>
  <c r="CS32" i="13"/>
  <c r="CT32" i="13"/>
  <c r="CU32" i="13"/>
  <c r="CV32" i="13"/>
  <c r="CW32" i="13"/>
  <c r="CX32" i="13"/>
  <c r="CQ33" i="13"/>
  <c r="CY33" i="13" s="1"/>
  <c r="CR33" i="13"/>
  <c r="CS33" i="13"/>
  <c r="CT33" i="13"/>
  <c r="CU33" i="13"/>
  <c r="CV33" i="13"/>
  <c r="CW33" i="13"/>
  <c r="CX33" i="13"/>
  <c r="CQ34" i="13"/>
  <c r="CY34" i="13" s="1"/>
  <c r="CR34" i="13"/>
  <c r="CS34" i="13"/>
  <c r="CT34" i="13"/>
  <c r="CU34" i="13"/>
  <c r="CV34" i="13"/>
  <c r="CW34" i="13"/>
  <c r="CX34" i="13"/>
  <c r="CQ35" i="13"/>
  <c r="CY35" i="13" s="1"/>
  <c r="CR35" i="13"/>
  <c r="CS35" i="13"/>
  <c r="CT35" i="13"/>
  <c r="CU35" i="13"/>
  <c r="CV35" i="13"/>
  <c r="CW35" i="13"/>
  <c r="CX35" i="13"/>
  <c r="CQ36" i="13"/>
  <c r="CY36" i="13" s="1"/>
  <c r="CR36" i="13"/>
  <c r="CS36" i="13"/>
  <c r="CT36" i="13"/>
  <c r="CU36" i="13"/>
  <c r="CV36" i="13"/>
  <c r="CW36" i="13"/>
  <c r="CX36" i="13"/>
  <c r="CQ37" i="13"/>
  <c r="CY37" i="13" s="1"/>
  <c r="CR37" i="13"/>
  <c r="CS37" i="13"/>
  <c r="CT37" i="13"/>
  <c r="CU37" i="13"/>
  <c r="CV37" i="13"/>
  <c r="CW37" i="13"/>
  <c r="CX37" i="13"/>
  <c r="CQ38" i="13"/>
  <c r="CY38" i="13" s="1"/>
  <c r="CR38" i="13"/>
  <c r="CS38" i="13"/>
  <c r="CT38" i="13"/>
  <c r="CU38" i="13"/>
  <c r="CV38" i="13"/>
  <c r="CW38" i="13"/>
  <c r="CX38" i="13"/>
  <c r="CQ39" i="13"/>
  <c r="CY39" i="13" s="1"/>
  <c r="CR39" i="13"/>
  <c r="CS39" i="13"/>
  <c r="CT39" i="13"/>
  <c r="CU39" i="13"/>
  <c r="CV39" i="13"/>
  <c r="CW39" i="13"/>
  <c r="CX39" i="13"/>
  <c r="CQ40" i="13"/>
  <c r="CY40" i="13" s="1"/>
  <c r="CR40" i="13"/>
  <c r="CS40" i="13"/>
  <c r="CT40" i="13"/>
  <c r="CU40" i="13"/>
  <c r="CV40" i="13"/>
  <c r="CW40" i="13"/>
  <c r="CX40" i="13"/>
  <c r="CQ41" i="13"/>
  <c r="CY41" i="13" s="1"/>
  <c r="CR41" i="13"/>
  <c r="CS41" i="13"/>
  <c r="CT41" i="13"/>
  <c r="CU41" i="13"/>
  <c r="CV41" i="13"/>
  <c r="CW41" i="13"/>
  <c r="CX41" i="13"/>
  <c r="CQ42" i="13"/>
  <c r="CY42" i="13" s="1"/>
  <c r="CR42" i="13"/>
  <c r="CS42" i="13"/>
  <c r="CT42" i="13"/>
  <c r="CU42" i="13"/>
  <c r="CV42" i="13"/>
  <c r="CW42" i="13"/>
  <c r="CX42" i="13"/>
  <c r="CQ43" i="13"/>
  <c r="CY43" i="13" s="1"/>
  <c r="CR43" i="13"/>
  <c r="CS43" i="13"/>
  <c r="CT43" i="13"/>
  <c r="CU43" i="13"/>
  <c r="CV43" i="13"/>
  <c r="CW43" i="13"/>
  <c r="CX43" i="13"/>
  <c r="CQ44" i="13"/>
  <c r="CY44" i="13" s="1"/>
  <c r="CR44" i="13"/>
  <c r="CS44" i="13"/>
  <c r="CT44" i="13"/>
  <c r="CU44" i="13"/>
  <c r="CV44" i="13"/>
  <c r="CW44" i="13"/>
  <c r="CX44" i="13"/>
  <c r="CQ45" i="13"/>
  <c r="CR45" i="13"/>
  <c r="CS45" i="13"/>
  <c r="CT45" i="13"/>
  <c r="CU45" i="13"/>
  <c r="CV45" i="13"/>
  <c r="CW45" i="13"/>
  <c r="CX45" i="13"/>
  <c r="CQ46" i="13"/>
  <c r="CY46" i="13" s="1"/>
  <c r="CR46" i="13"/>
  <c r="CS46" i="13"/>
  <c r="CT46" i="13"/>
  <c r="CU46" i="13"/>
  <c r="CV46" i="13"/>
  <c r="CW46" i="13"/>
  <c r="CX46" i="13"/>
  <c r="CQ47" i="13"/>
  <c r="CY47" i="13" s="1"/>
  <c r="CR47" i="13"/>
  <c r="CS47" i="13"/>
  <c r="CT47" i="13"/>
  <c r="CU47" i="13"/>
  <c r="CV47" i="13"/>
  <c r="CW47" i="13"/>
  <c r="CX47" i="13"/>
  <c r="CQ48" i="13"/>
  <c r="CY48" i="13" s="1"/>
  <c r="CR48" i="13"/>
  <c r="CS48" i="13"/>
  <c r="CT48" i="13"/>
  <c r="CU48" i="13"/>
  <c r="CV48" i="13"/>
  <c r="CW48" i="13"/>
  <c r="CX48" i="13"/>
  <c r="CQ49" i="13"/>
  <c r="CY49" i="13" s="1"/>
  <c r="CR49" i="13"/>
  <c r="CS49" i="13"/>
  <c r="CT49" i="13"/>
  <c r="CU49" i="13"/>
  <c r="CV49" i="13"/>
  <c r="CW49" i="13"/>
  <c r="CX49" i="13"/>
  <c r="CR5" i="13"/>
  <c r="CS5" i="13"/>
  <c r="CT5" i="13"/>
  <c r="CU5" i="13"/>
  <c r="CV5" i="13"/>
  <c r="CW5" i="13"/>
  <c r="CX5" i="13"/>
  <c r="CQ5" i="13"/>
  <c r="CY5" i="13" s="1"/>
  <c r="DB6" i="13"/>
  <c r="DB7" i="13"/>
  <c r="DB8" i="13"/>
  <c r="DB5" i="13"/>
  <c r="DG6" i="13"/>
  <c r="DH6" i="13"/>
  <c r="DI6" i="13"/>
  <c r="DL6" i="13"/>
  <c r="DM6" i="13"/>
  <c r="DN6" i="13"/>
  <c r="DG7" i="13"/>
  <c r="DH7" i="13"/>
  <c r="DI7" i="13"/>
  <c r="DL7" i="13"/>
  <c r="DM7" i="13"/>
  <c r="DN7" i="13"/>
  <c r="DG8" i="13"/>
  <c r="DH8" i="13"/>
  <c r="DI8" i="13"/>
  <c r="DL8" i="13"/>
  <c r="DM8" i="13"/>
  <c r="DN8" i="13"/>
  <c r="DG9" i="13"/>
  <c r="DH9" i="13"/>
  <c r="DI9" i="13"/>
  <c r="DL9" i="13"/>
  <c r="DM9" i="13"/>
  <c r="DN9" i="13"/>
  <c r="DG10" i="13"/>
  <c r="DH10" i="13"/>
  <c r="DI10" i="13"/>
  <c r="DL10" i="13"/>
  <c r="DM10" i="13"/>
  <c r="DN10" i="13"/>
  <c r="DG11" i="13"/>
  <c r="DH11" i="13"/>
  <c r="DI11" i="13"/>
  <c r="DL11" i="13"/>
  <c r="DM11" i="13"/>
  <c r="DN11" i="13"/>
  <c r="DG12" i="13"/>
  <c r="DH12" i="13"/>
  <c r="DI12" i="13"/>
  <c r="DL12" i="13"/>
  <c r="DM12" i="13"/>
  <c r="DN12" i="13"/>
  <c r="DG13" i="13"/>
  <c r="DH13" i="13"/>
  <c r="DI13" i="13"/>
  <c r="DL13" i="13"/>
  <c r="DM13" i="13"/>
  <c r="DN13" i="13"/>
  <c r="DG14" i="13"/>
  <c r="DH14" i="13"/>
  <c r="DI14" i="13"/>
  <c r="DL14" i="13"/>
  <c r="DM14" i="13"/>
  <c r="DN14" i="13"/>
  <c r="DG15" i="13"/>
  <c r="DH15" i="13"/>
  <c r="DI15" i="13"/>
  <c r="DL15" i="13"/>
  <c r="DM15" i="13"/>
  <c r="DN15" i="13"/>
  <c r="DG16" i="13"/>
  <c r="DH16" i="13"/>
  <c r="DI16" i="13"/>
  <c r="DL16" i="13"/>
  <c r="DM16" i="13"/>
  <c r="DN16" i="13"/>
  <c r="DG17" i="13"/>
  <c r="DH17" i="13"/>
  <c r="DI17" i="13"/>
  <c r="DL17" i="13"/>
  <c r="DM17" i="13"/>
  <c r="DN17" i="13"/>
  <c r="DG18" i="13"/>
  <c r="DH18" i="13"/>
  <c r="DI18" i="13"/>
  <c r="DL18" i="13"/>
  <c r="DM18" i="13"/>
  <c r="DN18" i="13"/>
  <c r="DG19" i="13"/>
  <c r="DH19" i="13"/>
  <c r="DI19" i="13"/>
  <c r="DL19" i="13"/>
  <c r="DM19" i="13"/>
  <c r="DN19" i="13"/>
  <c r="DG20" i="13"/>
  <c r="DH20" i="13"/>
  <c r="DI20" i="13"/>
  <c r="DL20" i="13"/>
  <c r="DM20" i="13"/>
  <c r="DN20" i="13"/>
  <c r="DG21" i="13"/>
  <c r="DH21" i="13"/>
  <c r="DI21" i="13"/>
  <c r="DL21" i="13"/>
  <c r="DM21" i="13"/>
  <c r="DN21" i="13"/>
  <c r="DG22" i="13"/>
  <c r="DH22" i="13"/>
  <c r="DI22" i="13"/>
  <c r="DL22" i="13"/>
  <c r="DM22" i="13"/>
  <c r="DN22" i="13"/>
  <c r="DG23" i="13"/>
  <c r="DH23" i="13"/>
  <c r="DI23" i="13"/>
  <c r="DL23" i="13"/>
  <c r="DM23" i="13"/>
  <c r="DN23" i="13"/>
  <c r="DG24" i="13"/>
  <c r="DH24" i="13"/>
  <c r="DI24" i="13"/>
  <c r="DL24" i="13"/>
  <c r="DM24" i="13"/>
  <c r="DN24" i="13"/>
  <c r="DG25" i="13"/>
  <c r="DH25" i="13"/>
  <c r="DI25" i="13"/>
  <c r="DL25" i="13"/>
  <c r="DM25" i="13"/>
  <c r="DN25" i="13"/>
  <c r="DG26" i="13"/>
  <c r="DH26" i="13"/>
  <c r="DI26" i="13"/>
  <c r="DL26" i="13"/>
  <c r="DM26" i="13"/>
  <c r="DN26" i="13"/>
  <c r="DG27" i="13"/>
  <c r="DH27" i="13"/>
  <c r="DI27" i="13"/>
  <c r="DL27" i="13"/>
  <c r="DM27" i="13"/>
  <c r="DN27" i="13"/>
  <c r="DG28" i="13"/>
  <c r="DH28" i="13"/>
  <c r="DI28" i="13"/>
  <c r="DL28" i="13"/>
  <c r="DM28" i="13"/>
  <c r="DN28" i="13"/>
  <c r="DG29" i="13"/>
  <c r="DH29" i="13"/>
  <c r="DI29" i="13"/>
  <c r="DL29" i="13"/>
  <c r="DM29" i="13"/>
  <c r="DN29" i="13"/>
  <c r="DG30" i="13"/>
  <c r="DH30" i="13"/>
  <c r="DI30" i="13"/>
  <c r="DL30" i="13"/>
  <c r="DM30" i="13"/>
  <c r="DN30" i="13"/>
  <c r="DG31" i="13"/>
  <c r="DH31" i="13"/>
  <c r="DI31" i="13"/>
  <c r="DL31" i="13"/>
  <c r="DM31" i="13"/>
  <c r="DN31" i="13"/>
  <c r="DG32" i="13"/>
  <c r="DH32" i="13"/>
  <c r="DI32" i="13"/>
  <c r="DL32" i="13"/>
  <c r="DM32" i="13"/>
  <c r="DN32" i="13"/>
  <c r="DG33" i="13"/>
  <c r="DH33" i="13"/>
  <c r="DI33" i="13"/>
  <c r="DL33" i="13"/>
  <c r="DM33" i="13"/>
  <c r="DN33" i="13"/>
  <c r="DG34" i="13"/>
  <c r="DH34" i="13"/>
  <c r="DI34" i="13"/>
  <c r="DL34" i="13"/>
  <c r="DM34" i="13"/>
  <c r="DN34" i="13"/>
  <c r="DG35" i="13"/>
  <c r="DH35" i="13"/>
  <c r="DI35" i="13"/>
  <c r="DL35" i="13"/>
  <c r="DM35" i="13"/>
  <c r="DN35" i="13"/>
  <c r="DG36" i="13"/>
  <c r="DH36" i="13"/>
  <c r="DI36" i="13"/>
  <c r="DL36" i="13"/>
  <c r="DM36" i="13"/>
  <c r="DN36" i="13"/>
  <c r="DG37" i="13"/>
  <c r="DH37" i="13"/>
  <c r="DI37" i="13"/>
  <c r="DL37" i="13"/>
  <c r="DM37" i="13"/>
  <c r="DN37" i="13"/>
  <c r="DG38" i="13"/>
  <c r="DH38" i="13"/>
  <c r="DI38" i="13"/>
  <c r="DL38" i="13"/>
  <c r="DM38" i="13"/>
  <c r="DN38" i="13"/>
  <c r="DG39" i="13"/>
  <c r="DH39" i="13"/>
  <c r="DI39" i="13"/>
  <c r="DL39" i="13"/>
  <c r="DM39" i="13"/>
  <c r="DN39" i="13"/>
  <c r="DG40" i="13"/>
  <c r="DH40" i="13"/>
  <c r="DI40" i="13"/>
  <c r="DL40" i="13"/>
  <c r="DM40" i="13"/>
  <c r="DN40" i="13"/>
  <c r="DG41" i="13"/>
  <c r="DH41" i="13"/>
  <c r="DI41" i="13"/>
  <c r="DL41" i="13"/>
  <c r="DM41" i="13"/>
  <c r="DN41" i="13"/>
  <c r="DG42" i="13"/>
  <c r="DH42" i="13"/>
  <c r="DI42" i="13"/>
  <c r="DL42" i="13"/>
  <c r="DM42" i="13"/>
  <c r="DN42" i="13"/>
  <c r="DG43" i="13"/>
  <c r="DH43" i="13"/>
  <c r="DI43" i="13"/>
  <c r="DL43" i="13"/>
  <c r="DM43" i="13"/>
  <c r="DN43" i="13"/>
  <c r="DG44" i="13"/>
  <c r="DH44" i="13"/>
  <c r="DI44" i="13"/>
  <c r="DL44" i="13"/>
  <c r="DM44" i="13"/>
  <c r="DN44" i="13"/>
  <c r="DG45" i="13"/>
  <c r="DH45" i="13"/>
  <c r="DI45" i="13"/>
  <c r="DL45" i="13"/>
  <c r="DM45" i="13"/>
  <c r="DN45" i="13"/>
  <c r="DG46" i="13"/>
  <c r="DH46" i="13"/>
  <c r="DI46" i="13"/>
  <c r="DL46" i="13"/>
  <c r="DM46" i="13"/>
  <c r="DN46" i="13"/>
  <c r="DG47" i="13"/>
  <c r="DH47" i="13"/>
  <c r="DI47" i="13"/>
  <c r="DL47" i="13"/>
  <c r="DM47" i="13"/>
  <c r="DN47" i="13"/>
  <c r="DG48" i="13"/>
  <c r="DH48" i="13"/>
  <c r="DI48" i="13"/>
  <c r="DL48" i="13"/>
  <c r="DM48" i="13"/>
  <c r="DN48" i="13"/>
  <c r="DG49" i="13"/>
  <c r="DH49" i="13"/>
  <c r="DI49" i="13"/>
  <c r="DL49" i="13"/>
  <c r="DM49" i="13"/>
  <c r="DN49" i="13"/>
  <c r="DG5" i="13"/>
  <c r="DH5" i="13"/>
  <c r="DI5" i="13"/>
  <c r="DL5" i="13"/>
  <c r="DM5" i="13"/>
  <c r="DN5" i="13"/>
  <c r="DC7" i="13"/>
  <c r="DD7" i="13"/>
  <c r="DC8" i="13"/>
  <c r="DD8" i="13"/>
  <c r="DB9" i="13"/>
  <c r="DC9" i="13"/>
  <c r="DD9" i="13"/>
  <c r="DB10" i="13"/>
  <c r="DC10" i="13"/>
  <c r="DD10" i="13"/>
  <c r="DB11" i="13"/>
  <c r="DC11" i="13"/>
  <c r="DD11" i="13"/>
  <c r="DB12" i="13"/>
  <c r="DC12" i="13"/>
  <c r="DD12" i="13"/>
  <c r="DB13" i="13"/>
  <c r="DC13" i="13"/>
  <c r="DD13" i="13"/>
  <c r="DB14" i="13"/>
  <c r="DC14" i="13"/>
  <c r="DD14" i="13"/>
  <c r="DB15" i="13"/>
  <c r="DC15" i="13"/>
  <c r="DD15" i="13"/>
  <c r="DB16" i="13"/>
  <c r="DC16" i="13"/>
  <c r="DD16" i="13"/>
  <c r="DB17" i="13"/>
  <c r="DC17" i="13"/>
  <c r="DD17" i="13"/>
  <c r="DB18" i="13"/>
  <c r="DC18" i="13"/>
  <c r="DD18" i="13"/>
  <c r="DB19" i="13"/>
  <c r="DC19" i="13"/>
  <c r="DD19" i="13"/>
  <c r="DB20" i="13"/>
  <c r="DC20" i="13"/>
  <c r="DD20" i="13"/>
  <c r="DB21" i="13"/>
  <c r="DC21" i="13"/>
  <c r="DD21" i="13"/>
  <c r="DB22" i="13"/>
  <c r="DC22" i="13"/>
  <c r="DD22" i="13"/>
  <c r="DB23" i="13"/>
  <c r="DC23" i="13"/>
  <c r="DD23" i="13"/>
  <c r="DB24" i="13"/>
  <c r="DC24" i="13"/>
  <c r="DD24" i="13"/>
  <c r="DB25" i="13"/>
  <c r="DC25" i="13"/>
  <c r="DD25" i="13"/>
  <c r="DB26" i="13"/>
  <c r="DC26" i="13"/>
  <c r="DD26" i="13"/>
  <c r="DB27" i="13"/>
  <c r="DC27" i="13"/>
  <c r="DD27" i="13"/>
  <c r="DB28" i="13"/>
  <c r="DC28" i="13"/>
  <c r="DD28" i="13"/>
  <c r="DB29" i="13"/>
  <c r="DC29" i="13"/>
  <c r="DD29" i="13"/>
  <c r="DB30" i="13"/>
  <c r="DC30" i="13"/>
  <c r="DD30" i="13"/>
  <c r="DB31" i="13"/>
  <c r="DC31" i="13"/>
  <c r="DD31" i="13"/>
  <c r="DB32" i="13"/>
  <c r="DC32" i="13"/>
  <c r="DD32" i="13"/>
  <c r="DB33" i="13"/>
  <c r="DC33" i="13"/>
  <c r="DD33" i="13"/>
  <c r="DB34" i="13"/>
  <c r="DC34" i="13"/>
  <c r="DD34" i="13"/>
  <c r="DB35" i="13"/>
  <c r="DC35" i="13"/>
  <c r="DD35" i="13"/>
  <c r="DB36" i="13"/>
  <c r="DC36" i="13"/>
  <c r="DD36" i="13"/>
  <c r="DB37" i="13"/>
  <c r="DC37" i="13"/>
  <c r="DD37" i="13"/>
  <c r="DB38" i="13"/>
  <c r="DC38" i="13"/>
  <c r="DD38" i="13"/>
  <c r="DB39" i="13"/>
  <c r="DC39" i="13"/>
  <c r="DD39" i="13"/>
  <c r="DB40" i="13"/>
  <c r="DC40" i="13"/>
  <c r="DD40" i="13"/>
  <c r="DB41" i="13"/>
  <c r="DC41" i="13"/>
  <c r="DD41" i="13"/>
  <c r="DB42" i="13"/>
  <c r="DC42" i="13"/>
  <c r="DD42" i="13"/>
  <c r="DB43" i="13"/>
  <c r="DC43" i="13"/>
  <c r="DD43" i="13"/>
  <c r="DB44" i="13"/>
  <c r="DC44" i="13"/>
  <c r="DD44" i="13"/>
  <c r="DB45" i="13"/>
  <c r="DC45" i="13"/>
  <c r="DD45" i="13"/>
  <c r="DB46" i="13"/>
  <c r="DC46" i="13"/>
  <c r="DD46" i="13"/>
  <c r="DB47" i="13"/>
  <c r="DC47" i="13"/>
  <c r="DD47" i="13"/>
  <c r="DB48" i="13"/>
  <c r="DC48" i="13"/>
  <c r="DD48" i="13"/>
  <c r="DB49" i="13"/>
  <c r="DC49" i="13"/>
  <c r="DD49" i="13"/>
  <c r="DC6" i="13"/>
  <c r="DD6" i="13"/>
  <c r="DC5" i="13"/>
  <c r="DD5" i="13"/>
  <c r="CY45" i="13"/>
  <c r="CI6" i="13"/>
  <c r="CL6" i="13" s="1"/>
  <c r="CI7" i="13"/>
  <c r="CL7" i="13" s="1"/>
  <c r="CI8" i="13"/>
  <c r="CL8" i="13" s="1"/>
  <c r="CI9" i="13"/>
  <c r="CL9" i="13" s="1"/>
  <c r="CI10" i="13"/>
  <c r="CL10" i="13" s="1"/>
  <c r="CI11" i="13"/>
  <c r="CL11" i="13" s="1"/>
  <c r="CI12" i="13"/>
  <c r="CL12" i="13" s="1"/>
  <c r="CI13" i="13"/>
  <c r="CL13" i="13" s="1"/>
  <c r="CI14" i="13"/>
  <c r="CL14" i="13" s="1"/>
  <c r="CI15" i="13"/>
  <c r="CL15" i="13" s="1"/>
  <c r="CI16" i="13"/>
  <c r="CL16" i="13" s="1"/>
  <c r="CI17" i="13"/>
  <c r="CL17" i="13" s="1"/>
  <c r="CI18" i="13"/>
  <c r="CL18" i="13" s="1"/>
  <c r="CI19" i="13"/>
  <c r="CL19" i="13" s="1"/>
  <c r="CI20" i="13"/>
  <c r="CL20" i="13" s="1"/>
  <c r="CI21" i="13"/>
  <c r="CL21" i="13" s="1"/>
  <c r="CI22" i="13"/>
  <c r="CL22" i="13" s="1"/>
  <c r="CI23" i="13"/>
  <c r="CL23" i="13" s="1"/>
  <c r="CI24" i="13"/>
  <c r="CL24" i="13" s="1"/>
  <c r="CI25" i="13"/>
  <c r="CL25" i="13" s="1"/>
  <c r="CI26" i="13"/>
  <c r="CL26" i="13" s="1"/>
  <c r="CI27" i="13"/>
  <c r="CL27" i="13" s="1"/>
  <c r="CI28" i="13"/>
  <c r="CL28" i="13" s="1"/>
  <c r="CI29" i="13"/>
  <c r="CL29" i="13" s="1"/>
  <c r="CI30" i="13"/>
  <c r="CL30" i="13" s="1"/>
  <c r="CI31" i="13"/>
  <c r="CL31" i="13" s="1"/>
  <c r="CI32" i="13"/>
  <c r="CL32" i="13" s="1"/>
  <c r="CI33" i="13"/>
  <c r="CL33" i="13" s="1"/>
  <c r="CI34" i="13"/>
  <c r="CL34" i="13" s="1"/>
  <c r="CI35" i="13"/>
  <c r="CL35" i="13" s="1"/>
  <c r="CI36" i="13"/>
  <c r="CL36" i="13" s="1"/>
  <c r="CI37" i="13"/>
  <c r="CL37" i="13" s="1"/>
  <c r="CI38" i="13"/>
  <c r="CL38" i="13" s="1"/>
  <c r="CI39" i="13"/>
  <c r="CL39" i="13" s="1"/>
  <c r="CI40" i="13"/>
  <c r="CL40" i="13" s="1"/>
  <c r="CI41" i="13"/>
  <c r="CL41" i="13" s="1"/>
  <c r="CI42" i="13"/>
  <c r="CL42" i="13" s="1"/>
  <c r="CI43" i="13"/>
  <c r="CL43" i="13" s="1"/>
  <c r="CI44" i="13"/>
  <c r="CL44" i="13" s="1"/>
  <c r="CI45" i="13"/>
  <c r="CL45" i="13" s="1"/>
  <c r="CI46" i="13"/>
  <c r="CL46" i="13" s="1"/>
  <c r="CI47" i="13"/>
  <c r="CL47" i="13" s="1"/>
  <c r="CI48" i="13"/>
  <c r="CL48" i="13" s="1"/>
  <c r="CI49" i="13"/>
  <c r="CI5" i="13"/>
  <c r="CL5" i="13" s="1"/>
  <c r="CF6" i="13"/>
  <c r="CF7" i="13"/>
  <c r="CF8" i="13"/>
  <c r="CF9" i="13"/>
  <c r="CF10" i="13"/>
  <c r="CF11" i="13"/>
  <c r="CF12" i="13"/>
  <c r="CF13" i="13"/>
  <c r="CF14" i="13"/>
  <c r="CF15" i="13"/>
  <c r="CF16" i="13"/>
  <c r="CF17" i="13"/>
  <c r="CF18" i="13"/>
  <c r="CF19" i="13"/>
  <c r="CF20" i="13"/>
  <c r="CF21" i="13"/>
  <c r="CF22" i="13"/>
  <c r="CF23" i="13"/>
  <c r="CF24" i="13"/>
  <c r="CF25" i="13"/>
  <c r="CF26" i="13"/>
  <c r="CF27" i="13"/>
  <c r="CF28" i="13"/>
  <c r="CF29" i="13"/>
  <c r="CF30" i="13"/>
  <c r="CF31" i="13"/>
  <c r="CF32" i="13"/>
  <c r="CF33" i="13"/>
  <c r="CF34" i="13"/>
  <c r="CF35" i="13"/>
  <c r="CF36" i="13"/>
  <c r="CF37" i="13"/>
  <c r="CF38" i="13"/>
  <c r="CF39" i="13"/>
  <c r="CF40" i="13"/>
  <c r="CF41" i="13"/>
  <c r="CF42" i="13"/>
  <c r="CF43" i="13"/>
  <c r="CF44" i="13"/>
  <c r="CF45" i="13"/>
  <c r="CF46" i="13"/>
  <c r="CF47" i="13"/>
  <c r="CF48" i="13"/>
  <c r="CF49" i="13"/>
  <c r="CF5" i="13"/>
  <c r="BT3" i="13"/>
  <c r="BU3" i="13"/>
  <c r="BV3" i="13"/>
  <c r="BW3" i="13"/>
  <c r="BX3" i="13"/>
  <c r="BY3" i="13"/>
  <c r="BZ3" i="13"/>
  <c r="BT4" i="13"/>
  <c r="BU4" i="13"/>
  <c r="BV4" i="13"/>
  <c r="BW4" i="13"/>
  <c r="BX4" i="13"/>
  <c r="BY4" i="13"/>
  <c r="BZ4" i="13"/>
  <c r="BU2" i="13"/>
  <c r="BV2" i="13"/>
  <c r="BW2" i="13"/>
  <c r="BX2" i="13"/>
  <c r="BY2" i="13"/>
  <c r="BZ2" i="13"/>
  <c r="BT2" i="13"/>
  <c r="BQ3" i="13"/>
  <c r="BR3" i="13"/>
  <c r="BS3" i="13"/>
  <c r="BQ4" i="13"/>
  <c r="BR4" i="13"/>
  <c r="BS4" i="13"/>
  <c r="BR2" i="13"/>
  <c r="BS2" i="13"/>
  <c r="BQ2" i="13"/>
  <c r="BK3" i="13"/>
  <c r="BL3" i="13"/>
  <c r="BM3" i="13"/>
  <c r="BN3" i="13"/>
  <c r="BK4" i="13"/>
  <c r="BL4" i="13"/>
  <c r="BM4" i="13"/>
  <c r="BN4" i="13"/>
  <c r="BL2" i="13"/>
  <c r="BM2" i="13"/>
  <c r="BN2" i="13"/>
  <c r="BK2" i="13"/>
  <c r="BD3" i="13"/>
  <c r="BE3" i="13"/>
  <c r="BF3" i="13"/>
  <c r="BG3" i="13"/>
  <c r="BH3" i="13"/>
  <c r="BI3" i="13"/>
  <c r="BJ3" i="13"/>
  <c r="BD4" i="13"/>
  <c r="BE4" i="13"/>
  <c r="BF4" i="13"/>
  <c r="BG4" i="13"/>
  <c r="BH4" i="13"/>
  <c r="BI4" i="13"/>
  <c r="BJ4" i="13"/>
  <c r="BE2" i="13"/>
  <c r="BF2" i="13"/>
  <c r="BG2" i="13"/>
  <c r="BH2" i="13"/>
  <c r="BI2" i="13"/>
  <c r="BJ2" i="13"/>
  <c r="BD2" i="13"/>
  <c r="AT3" i="13"/>
  <c r="AU3" i="13"/>
  <c r="AV3" i="13"/>
  <c r="AW3" i="13"/>
  <c r="AX3" i="13"/>
  <c r="AY3" i="13"/>
  <c r="AZ3" i="13"/>
  <c r="AT4" i="13"/>
  <c r="AU4" i="13"/>
  <c r="AV4" i="13"/>
  <c r="AW4" i="13"/>
  <c r="AX4" i="13"/>
  <c r="AY4" i="13"/>
  <c r="AZ4" i="13"/>
  <c r="AU2" i="13"/>
  <c r="AV2" i="13"/>
  <c r="AW2" i="13"/>
  <c r="AX2" i="13"/>
  <c r="AY2" i="13"/>
  <c r="AZ2" i="13"/>
  <c r="AT2" i="13"/>
  <c r="AQ3" i="13"/>
  <c r="AR3" i="13"/>
  <c r="AS3" i="13"/>
  <c r="AQ4" i="13"/>
  <c r="AR4" i="13"/>
  <c r="AS4" i="13"/>
  <c r="AR2" i="13"/>
  <c r="AS2" i="13"/>
  <c r="AQ2" i="13"/>
  <c r="BP9" i="13"/>
  <c r="BP11" i="13"/>
  <c r="BP17" i="13"/>
  <c r="BP19" i="13"/>
  <c r="BP25" i="13"/>
  <c r="BP27" i="13"/>
  <c r="BP33" i="13"/>
  <c r="BP35" i="13"/>
  <c r="BP39" i="13"/>
  <c r="BP41" i="13"/>
  <c r="BP43" i="13"/>
  <c r="BP47" i="13"/>
  <c r="BP49" i="13"/>
  <c r="AD3" i="13"/>
  <c r="AE3" i="13"/>
  <c r="AF3" i="13"/>
  <c r="AG3" i="13"/>
  <c r="AH3" i="13"/>
  <c r="AI3" i="13"/>
  <c r="AJ3" i="13"/>
  <c r="AK3" i="13"/>
  <c r="AL3" i="13"/>
  <c r="AM3" i="13"/>
  <c r="AN3" i="13"/>
  <c r="AD4" i="13"/>
  <c r="AE4" i="13"/>
  <c r="AF4" i="13"/>
  <c r="AG4" i="13"/>
  <c r="AH4" i="13"/>
  <c r="AI4" i="13"/>
  <c r="AJ4" i="13"/>
  <c r="AK4" i="13"/>
  <c r="AL4" i="13"/>
  <c r="AM4" i="13"/>
  <c r="AN4" i="13"/>
  <c r="AL2" i="13"/>
  <c r="AM2" i="13"/>
  <c r="AN2" i="13"/>
  <c r="AK2" i="13"/>
  <c r="AJ2" i="13"/>
  <c r="AE2" i="13"/>
  <c r="AF2" i="13"/>
  <c r="AG2" i="13"/>
  <c r="AH2" i="13"/>
  <c r="AI2" i="13"/>
  <c r="AD2" i="13"/>
  <c r="AI50" i="1"/>
  <c r="AQ50" i="1"/>
  <c r="J50" i="1"/>
  <c r="R50" i="1"/>
  <c r="CC15" i="15"/>
  <c r="CC16" i="15"/>
  <c r="CC24" i="15"/>
  <c r="CC32" i="15"/>
  <c r="CC40" i="15"/>
  <c r="CC44" i="15"/>
  <c r="CC48" i="15"/>
  <c r="CM4" i="15"/>
  <c r="G16" i="15"/>
  <c r="G14" i="15"/>
  <c r="W12" i="15"/>
  <c r="Q11" i="15"/>
  <c r="G11" i="15"/>
  <c r="CI4" i="15"/>
  <c r="CJ4" i="15" s="1"/>
  <c r="CH4" i="15"/>
  <c r="CF4" i="15"/>
  <c r="CE4" i="15"/>
  <c r="CC4" i="15"/>
  <c r="DQ3" i="15"/>
  <c r="DP3" i="15"/>
  <c r="DO3" i="15"/>
  <c r="DN3" i="15"/>
  <c r="DM3" i="15"/>
  <c r="DL3" i="15"/>
  <c r="DK3" i="15"/>
  <c r="DJ3" i="15"/>
  <c r="DI3" i="15"/>
  <c r="DH3" i="15"/>
  <c r="DG3" i="15"/>
  <c r="DF3" i="15"/>
  <c r="DE3" i="15"/>
  <c r="DD3" i="15"/>
  <c r="DC3" i="15"/>
  <c r="DM2" i="15"/>
  <c r="DH2" i="15"/>
  <c r="DC2" i="15"/>
  <c r="CY2" i="15"/>
  <c r="CX2" i="15"/>
  <c r="CW2" i="15"/>
  <c r="CV2" i="15"/>
  <c r="CU2" i="15"/>
  <c r="CT2" i="15"/>
  <c r="CS2" i="15"/>
  <c r="CR2" i="15"/>
  <c r="CG2" i="15"/>
  <c r="CH1" i="15"/>
  <c r="CE1" i="15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AA25" i="1" s="1"/>
  <c r="R26" i="1"/>
  <c r="R27" i="1"/>
  <c r="R28" i="1"/>
  <c r="R29" i="1"/>
  <c r="R30" i="1"/>
  <c r="R31" i="1"/>
  <c r="R32" i="1"/>
  <c r="R33" i="1"/>
  <c r="R34" i="1"/>
  <c r="R35" i="1"/>
  <c r="R36" i="1"/>
  <c r="R37" i="1"/>
  <c r="AA37" i="1" s="1"/>
  <c r="R38" i="1"/>
  <c r="R39" i="1"/>
  <c r="R40" i="1"/>
  <c r="R41" i="1"/>
  <c r="R42" i="1"/>
  <c r="R43" i="1"/>
  <c r="R44" i="1"/>
  <c r="R45" i="1"/>
  <c r="R46" i="1"/>
  <c r="R47" i="1"/>
  <c r="R48" i="1"/>
  <c r="AA48" i="1"/>
  <c r="BD48" i="1" s="1"/>
  <c r="BE48" i="1" s="1"/>
  <c r="R49" i="1"/>
  <c r="Z7" i="1"/>
  <c r="AA7" i="1" s="1"/>
  <c r="Z8" i="1"/>
  <c r="Z9" i="1"/>
  <c r="Z10" i="1"/>
  <c r="AA10" i="1" s="1"/>
  <c r="BD10" i="1" s="1"/>
  <c r="CE9" i="15" s="1"/>
  <c r="Z11" i="1"/>
  <c r="Z12" i="1"/>
  <c r="Z13" i="1"/>
  <c r="Z14" i="1"/>
  <c r="Z15" i="1"/>
  <c r="Z16" i="1"/>
  <c r="AA16" i="1" s="1"/>
  <c r="Z17" i="1"/>
  <c r="Z18" i="1"/>
  <c r="Z19" i="1"/>
  <c r="Z20" i="1"/>
  <c r="Z21" i="1"/>
  <c r="Z22" i="1"/>
  <c r="AA22" i="1" s="1"/>
  <c r="BD22" i="1" s="1"/>
  <c r="BE22" i="1" s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AA45" i="1" s="1"/>
  <c r="Z46" i="1"/>
  <c r="AA46" i="1" s="1"/>
  <c r="BD46" i="1" s="1"/>
  <c r="Z47" i="1"/>
  <c r="Z48" i="1"/>
  <c r="Z49" i="1"/>
  <c r="Z50" i="1"/>
  <c r="AA50" i="1" s="1"/>
  <c r="Z6" i="1"/>
  <c r="AY7" i="1"/>
  <c r="AZ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I9" i="1"/>
  <c r="AI10" i="1"/>
  <c r="AI11" i="1"/>
  <c r="AI12" i="1"/>
  <c r="AI13" i="1"/>
  <c r="AI14" i="1"/>
  <c r="AZ14" i="1" s="1"/>
  <c r="CA13" i="15" s="1"/>
  <c r="AI15" i="1"/>
  <c r="AZ15" i="1" s="1"/>
  <c r="AI16" i="1"/>
  <c r="AI17" i="1"/>
  <c r="AI18" i="1"/>
  <c r="AZ18" i="1" s="1"/>
  <c r="AI19" i="1"/>
  <c r="AI20" i="1"/>
  <c r="AI21" i="1"/>
  <c r="AI22" i="1"/>
  <c r="AI23" i="1"/>
  <c r="AZ23" i="1" s="1"/>
  <c r="AI24" i="1"/>
  <c r="AI25" i="1"/>
  <c r="AZ25" i="1" s="1"/>
  <c r="AI26" i="1"/>
  <c r="AI27" i="1"/>
  <c r="AI28" i="1"/>
  <c r="AZ28" i="1" s="1"/>
  <c r="AI29" i="1"/>
  <c r="AI30" i="1"/>
  <c r="AI31" i="1"/>
  <c r="AZ31" i="1" s="1"/>
  <c r="AI32" i="1"/>
  <c r="AZ32" i="1" s="1"/>
  <c r="CA31" i="15" s="1"/>
  <c r="AI33" i="1"/>
  <c r="AI34" i="1"/>
  <c r="AI35" i="1"/>
  <c r="AZ35" i="1" s="1"/>
  <c r="AI36" i="1"/>
  <c r="AI37" i="1"/>
  <c r="AI38" i="1"/>
  <c r="AI39" i="1"/>
  <c r="AZ39" i="1" s="1"/>
  <c r="CA38" i="15" s="1"/>
  <c r="AI40" i="1"/>
  <c r="AZ40" i="1" s="1"/>
  <c r="AI41" i="1"/>
  <c r="AI42" i="1"/>
  <c r="AZ42" i="1" s="1"/>
  <c r="CA41" i="13" s="1"/>
  <c r="AI43" i="1"/>
  <c r="AI44" i="1"/>
  <c r="AI45" i="1"/>
  <c r="AI46" i="1"/>
  <c r="AI47" i="1"/>
  <c r="AZ47" i="1" s="1"/>
  <c r="AI48" i="1"/>
  <c r="AI49" i="1"/>
  <c r="AY6" i="1"/>
  <c r="DN4" i="13"/>
  <c r="DM4" i="13"/>
  <c r="DL4" i="13"/>
  <c r="DI4" i="13"/>
  <c r="DH4" i="13"/>
  <c r="DG4" i="13"/>
  <c r="DD4" i="13"/>
  <c r="DC4" i="13"/>
  <c r="DB4" i="13"/>
  <c r="CI4" i="13"/>
  <c r="CH4" i="13"/>
  <c r="CF4" i="13"/>
  <c r="CE4" i="13"/>
  <c r="DP3" i="13"/>
  <c r="DO3" i="13"/>
  <c r="DN3" i="13"/>
  <c r="DM3" i="13"/>
  <c r="DL3" i="13"/>
  <c r="DK3" i="13"/>
  <c r="DJ3" i="13"/>
  <c r="DI3" i="13"/>
  <c r="DH3" i="13"/>
  <c r="DG3" i="13"/>
  <c r="DF3" i="13"/>
  <c r="DE3" i="13"/>
  <c r="DD3" i="13"/>
  <c r="DC3" i="13"/>
  <c r="DB3" i="13"/>
  <c r="DL2" i="13"/>
  <c r="DG2" i="13"/>
  <c r="DB2" i="13"/>
  <c r="CX2" i="13"/>
  <c r="CW2" i="13"/>
  <c r="CV2" i="13"/>
  <c r="CU2" i="13"/>
  <c r="CT2" i="13"/>
  <c r="CS2" i="13"/>
  <c r="CR2" i="13"/>
  <c r="CQ2" i="13"/>
  <c r="CG2" i="13"/>
  <c r="CH1" i="13"/>
  <c r="CE1" i="13"/>
  <c r="CZ6" i="1"/>
  <c r="DO5" i="13" s="1"/>
  <c r="CZ7" i="1"/>
  <c r="DP6" i="15" s="1"/>
  <c r="CZ8" i="1"/>
  <c r="DO7" i="13" s="1"/>
  <c r="CZ9" i="1"/>
  <c r="DA9" i="1" s="1"/>
  <c r="DP8" i="13" s="1"/>
  <c r="CZ10" i="1"/>
  <c r="DP9" i="15" s="1"/>
  <c r="CZ11" i="1"/>
  <c r="CZ12" i="1"/>
  <c r="DP11" i="15" s="1"/>
  <c r="CZ13" i="1"/>
  <c r="DA13" i="1"/>
  <c r="DP12" i="13" s="1"/>
  <c r="CZ14" i="1"/>
  <c r="CZ15" i="1"/>
  <c r="DO14" i="13" s="1"/>
  <c r="CZ16" i="1"/>
  <c r="CZ17" i="1"/>
  <c r="DO16" i="13" s="1"/>
  <c r="CZ18" i="1"/>
  <c r="DA18" i="1" s="1"/>
  <c r="DQ17" i="15"/>
  <c r="CZ19" i="1"/>
  <c r="CZ20" i="1"/>
  <c r="CZ21" i="1"/>
  <c r="CZ22" i="1"/>
  <c r="CZ23" i="1"/>
  <c r="DP22" i="15"/>
  <c r="CZ24" i="1"/>
  <c r="DP23" i="15"/>
  <c r="CZ25" i="1"/>
  <c r="CZ26" i="1"/>
  <c r="CZ27" i="1"/>
  <c r="CZ28" i="1"/>
  <c r="DA28" i="1" s="1"/>
  <c r="CZ29" i="1"/>
  <c r="CZ30" i="1"/>
  <c r="DA30" i="1" s="1"/>
  <c r="DP29" i="15"/>
  <c r="CZ31" i="1"/>
  <c r="CZ32" i="1"/>
  <c r="DA32" i="1" s="1"/>
  <c r="CZ33" i="1"/>
  <c r="DA33" i="1" s="1"/>
  <c r="DQ32" i="15" s="1"/>
  <c r="CZ34" i="1"/>
  <c r="DO33" i="13" s="1"/>
  <c r="CZ35" i="1"/>
  <c r="DO34" i="13" s="1"/>
  <c r="CZ36" i="1"/>
  <c r="CZ37" i="1"/>
  <c r="DP36" i="15"/>
  <c r="DA37" i="1"/>
  <c r="DQ36" i="15" s="1"/>
  <c r="CZ38" i="1"/>
  <c r="CZ39" i="1"/>
  <c r="DO38" i="13"/>
  <c r="CZ40" i="1"/>
  <c r="CZ41" i="1"/>
  <c r="DA41" i="1" s="1"/>
  <c r="CZ42" i="1"/>
  <c r="CZ43" i="1"/>
  <c r="DP42" i="15" s="1"/>
  <c r="DA43" i="1"/>
  <c r="DP42" i="13" s="1"/>
  <c r="CZ44" i="1"/>
  <c r="DO43" i="13" s="1"/>
  <c r="CZ45" i="1"/>
  <c r="CZ46" i="1"/>
  <c r="CZ47" i="1"/>
  <c r="CZ48" i="1"/>
  <c r="CZ49" i="1"/>
  <c r="DA49" i="1" s="1"/>
  <c r="DP48" i="13" s="1"/>
  <c r="CZ50" i="1"/>
  <c r="DO49" i="13" s="1"/>
  <c r="DA50" i="1"/>
  <c r="CU7" i="1"/>
  <c r="CV7" i="1" s="1"/>
  <c r="CU8" i="1"/>
  <c r="CV8" i="1" s="1"/>
  <c r="CU9" i="1"/>
  <c r="CV9" i="1" s="1"/>
  <c r="CU10" i="1"/>
  <c r="CU11" i="1"/>
  <c r="CU12" i="1"/>
  <c r="CU13" i="1"/>
  <c r="CV13" i="1" s="1"/>
  <c r="DL12" i="15" s="1"/>
  <c r="CU14" i="1"/>
  <c r="DK13" i="15" s="1"/>
  <c r="CU15" i="1"/>
  <c r="DK14" i="15" s="1"/>
  <c r="CU16" i="1"/>
  <c r="DJ15" i="13" s="1"/>
  <c r="CU17" i="1"/>
  <c r="CV17" i="1" s="1"/>
  <c r="DL16" i="15" s="1"/>
  <c r="CU18" i="1"/>
  <c r="CU19" i="1"/>
  <c r="CU20" i="1"/>
  <c r="CV20" i="1" s="1"/>
  <c r="CU21" i="1"/>
  <c r="DJ20" i="13" s="1"/>
  <c r="CU22" i="1"/>
  <c r="DK21" i="15"/>
  <c r="CU23" i="1"/>
  <c r="CU24" i="1"/>
  <c r="CV24" i="1" s="1"/>
  <c r="CU25" i="1"/>
  <c r="CV25" i="1" s="1"/>
  <c r="DK24" i="13" s="1"/>
  <c r="CU26" i="1"/>
  <c r="CU27" i="1"/>
  <c r="CU28" i="1"/>
  <c r="DJ27" i="13" s="1"/>
  <c r="CU29" i="1"/>
  <c r="CU30" i="1"/>
  <c r="CV30" i="1" s="1"/>
  <c r="CU31" i="1"/>
  <c r="CU32" i="1"/>
  <c r="DJ31" i="13"/>
  <c r="CV32" i="1"/>
  <c r="DK31" i="13" s="1"/>
  <c r="CU33" i="1"/>
  <c r="CV33" i="1" s="1"/>
  <c r="CU34" i="1"/>
  <c r="CU35" i="1"/>
  <c r="DJ34" i="13" s="1"/>
  <c r="CU36" i="1"/>
  <c r="CU37" i="1"/>
  <c r="DK36" i="15" s="1"/>
  <c r="CU38" i="1"/>
  <c r="CV38" i="1" s="1"/>
  <c r="CU39" i="1"/>
  <c r="CV39" i="1" s="1"/>
  <c r="CU40" i="1"/>
  <c r="CV40" i="1"/>
  <c r="DK39" i="13" s="1"/>
  <c r="CU41" i="1"/>
  <c r="DJ40" i="13" s="1"/>
  <c r="CU42" i="1"/>
  <c r="CV42" i="1" s="1"/>
  <c r="CU43" i="1"/>
  <c r="CU44" i="1"/>
  <c r="CU45" i="1"/>
  <c r="CU46" i="1"/>
  <c r="CV46" i="1" s="1"/>
  <c r="CU47" i="1"/>
  <c r="CU48" i="1"/>
  <c r="DK47" i="15" s="1"/>
  <c r="CU49" i="1"/>
  <c r="CV49" i="1" s="1"/>
  <c r="CU50" i="1"/>
  <c r="CV50" i="1"/>
  <c r="DL49" i="15" s="1"/>
  <c r="CU6" i="1"/>
  <c r="DJ5" i="13" s="1"/>
  <c r="CP8" i="1"/>
  <c r="DE7" i="13" s="1"/>
  <c r="CP9" i="1"/>
  <c r="DE8" i="13" s="1"/>
  <c r="CP10" i="1"/>
  <c r="CQ10" i="1" s="1"/>
  <c r="CP11" i="1"/>
  <c r="CQ11" i="1" s="1"/>
  <c r="CP12" i="1"/>
  <c r="DF11" i="15" s="1"/>
  <c r="CP13" i="1"/>
  <c r="CQ13" i="1" s="1"/>
  <c r="DG12" i="15" s="1"/>
  <c r="CP14" i="1"/>
  <c r="CP15" i="1"/>
  <c r="CQ15" i="1" s="1"/>
  <c r="CP16" i="1"/>
  <c r="CP17" i="1"/>
  <c r="DE16" i="13"/>
  <c r="CP18" i="1"/>
  <c r="DE17" i="13" s="1"/>
  <c r="DF17" i="15"/>
  <c r="CP19" i="1"/>
  <c r="CP20" i="1"/>
  <c r="DE19" i="13" s="1"/>
  <c r="CP21" i="1"/>
  <c r="CQ21" i="1" s="1"/>
  <c r="CP22" i="1"/>
  <c r="DE21" i="13"/>
  <c r="CP23" i="1"/>
  <c r="CP24" i="1"/>
  <c r="CP25" i="1"/>
  <c r="CQ25" i="1" s="1"/>
  <c r="CP26" i="1"/>
  <c r="DF25" i="15" s="1"/>
  <c r="CP27" i="1"/>
  <c r="CP28" i="1"/>
  <c r="DF27" i="15"/>
  <c r="CP29" i="1"/>
  <c r="CP30" i="1"/>
  <c r="DF29" i="15" s="1"/>
  <c r="CP31" i="1"/>
  <c r="CP32" i="1"/>
  <c r="DF31" i="15" s="1"/>
  <c r="CP33" i="1"/>
  <c r="CQ33" i="1" s="1"/>
  <c r="DG32" i="15" s="1"/>
  <c r="CP34" i="1"/>
  <c r="DF33" i="15" s="1"/>
  <c r="CP35" i="1"/>
  <c r="DF34" i="15" s="1"/>
  <c r="CP36" i="1"/>
  <c r="DE35" i="13" s="1"/>
  <c r="CP37" i="1"/>
  <c r="CP38" i="1"/>
  <c r="CQ38" i="1" s="1"/>
  <c r="CP39" i="1"/>
  <c r="DE38" i="13" s="1"/>
  <c r="CP40" i="1"/>
  <c r="DF39" i="15" s="1"/>
  <c r="CP41" i="1"/>
  <c r="CP42" i="1"/>
  <c r="DE41" i="13" s="1"/>
  <c r="CP43" i="1"/>
  <c r="DE42" i="13" s="1"/>
  <c r="CP44" i="1"/>
  <c r="DF43" i="15" s="1"/>
  <c r="CP45" i="1"/>
  <c r="CP46" i="1"/>
  <c r="DF45" i="15" s="1"/>
  <c r="CP47" i="1"/>
  <c r="DE46" i="13" s="1"/>
  <c r="CP48" i="1"/>
  <c r="DE47" i="13" s="1"/>
  <c r="CQ48" i="1"/>
  <c r="CP49" i="1"/>
  <c r="CP50" i="1"/>
  <c r="DE49" i="13" s="1"/>
  <c r="CQ18" i="1"/>
  <c r="DF17" i="13" s="1"/>
  <c r="CZ5" i="1"/>
  <c r="DP4" i="15" s="1"/>
  <c r="CU5" i="1"/>
  <c r="DJ4" i="13" s="1"/>
  <c r="CP5" i="1"/>
  <c r="DF4" i="15" s="1"/>
  <c r="AZ5" i="1"/>
  <c r="CA4" i="13" s="1"/>
  <c r="DA40" i="1"/>
  <c r="DA14" i="1"/>
  <c r="DP13" i="13" s="1"/>
  <c r="DA44" i="1"/>
  <c r="DQ43" i="15" s="1"/>
  <c r="DA48" i="1"/>
  <c r="DP47" i="13" s="1"/>
  <c r="CD8" i="15"/>
  <c r="CD9" i="15"/>
  <c r="CD11" i="15"/>
  <c r="CD12" i="15"/>
  <c r="CD13" i="15"/>
  <c r="CD15" i="15"/>
  <c r="CD16" i="15"/>
  <c r="CD17" i="15"/>
  <c r="CD19" i="15"/>
  <c r="CD20" i="15"/>
  <c r="CD21" i="15"/>
  <c r="CD23" i="15"/>
  <c r="CD24" i="15"/>
  <c r="CD25" i="15"/>
  <c r="CD27" i="15"/>
  <c r="CD28" i="15"/>
  <c r="CD29" i="15"/>
  <c r="CD31" i="15"/>
  <c r="CD32" i="15"/>
  <c r="CD33" i="15"/>
  <c r="CD35" i="15"/>
  <c r="CD36" i="15"/>
  <c r="CD37" i="15"/>
  <c r="CD38" i="15"/>
  <c r="CD39" i="15"/>
  <c r="CD40" i="15"/>
  <c r="CD41" i="15"/>
  <c r="CD42" i="15"/>
  <c r="CD43" i="15"/>
  <c r="CD44" i="15"/>
  <c r="CD45" i="15"/>
  <c r="CD46" i="15"/>
  <c r="CD47" i="15"/>
  <c r="CD48" i="15"/>
  <c r="CD49" i="15"/>
  <c r="CC36" i="15"/>
  <c r="CC20" i="15"/>
  <c r="DO36" i="13"/>
  <c r="DO27" i="13"/>
  <c r="DO42" i="13"/>
  <c r="DP35" i="15"/>
  <c r="DJ47" i="13"/>
  <c r="DP33" i="15"/>
  <c r="CG4" i="15"/>
  <c r="DJ43" i="13"/>
  <c r="DP30" i="15"/>
  <c r="DJ35" i="13"/>
  <c r="DJ24" i="13"/>
  <c r="CQ36" i="1"/>
  <c r="DA42" i="1"/>
  <c r="DQ41" i="15" s="1"/>
  <c r="DL39" i="15"/>
  <c r="CV45" i="1"/>
  <c r="DJ30" i="13"/>
  <c r="DJ17" i="13"/>
  <c r="DP47" i="15"/>
  <c r="DO47" i="13"/>
  <c r="DO28" i="13"/>
  <c r="AA39" i="1"/>
  <c r="CC47" i="15"/>
  <c r="CC43" i="15"/>
  <c r="CC39" i="15"/>
  <c r="CC35" i="15"/>
  <c r="CC31" i="15"/>
  <c r="CC27" i="15"/>
  <c r="CC23" i="15"/>
  <c r="CC19" i="15"/>
  <c r="CC11" i="15"/>
  <c r="CC7" i="15"/>
  <c r="DF48" i="15"/>
  <c r="DE48" i="13"/>
  <c r="DK39" i="15"/>
  <c r="DJ29" i="13"/>
  <c r="DK26" i="15"/>
  <c r="DJ23" i="13"/>
  <c r="DK16" i="15"/>
  <c r="DK6" i="15"/>
  <c r="DO46" i="13"/>
  <c r="DP43" i="15"/>
  <c r="DO17" i="13"/>
  <c r="DO12" i="13"/>
  <c r="CC5" i="15"/>
  <c r="CC46" i="15"/>
  <c r="CC42" i="15"/>
  <c r="CC38" i="15"/>
  <c r="CC34" i="15"/>
  <c r="CC30" i="15"/>
  <c r="CC26" i="15"/>
  <c r="CC22" i="15"/>
  <c r="CC18" i="15"/>
  <c r="CC14" i="15"/>
  <c r="CC10" i="15"/>
  <c r="CC6" i="15"/>
  <c r="DE45" i="13"/>
  <c r="CK4" i="15"/>
  <c r="CQ49" i="1"/>
  <c r="DF48" i="13"/>
  <c r="DJ48" i="13"/>
  <c r="DK41" i="15"/>
  <c r="DK8" i="15"/>
  <c r="DJ8" i="13"/>
  <c r="DP40" i="15"/>
  <c r="DO40" i="13"/>
  <c r="DP31" i="15"/>
  <c r="DO11" i="13"/>
  <c r="CC49" i="15"/>
  <c r="CC45" i="15"/>
  <c r="CC41" i="15"/>
  <c r="CC37" i="15"/>
  <c r="CC33" i="15"/>
  <c r="CC29" i="15"/>
  <c r="CC25" i="15"/>
  <c r="CC17" i="15"/>
  <c r="CC13" i="15"/>
  <c r="CC9" i="15"/>
  <c r="DG48" i="15"/>
  <c r="CZ36" i="15"/>
  <c r="CZ35" i="15"/>
  <c r="CZ34" i="15"/>
  <c r="CZ33" i="15"/>
  <c r="CZ31" i="15"/>
  <c r="CZ28" i="15"/>
  <c r="CZ26" i="15"/>
  <c r="CZ25" i="15"/>
  <c r="CZ18" i="15"/>
  <c r="CZ15" i="15"/>
  <c r="CZ12" i="15"/>
  <c r="CY10" i="13"/>
  <c r="CZ9" i="15"/>
  <c r="AA27" i="1"/>
  <c r="BD27" i="1" s="1"/>
  <c r="CE26" i="15" s="1"/>
  <c r="CG26" i="15" s="1"/>
  <c r="DE39" i="13"/>
  <c r="DK32" i="15"/>
  <c r="DJ32" i="13"/>
  <c r="CV26" i="1"/>
  <c r="DL25" i="15" s="1"/>
  <c r="DK25" i="15"/>
  <c r="DJ25" i="13"/>
  <c r="CC8" i="15"/>
  <c r="CC28" i="15"/>
  <c r="CC21" i="15"/>
  <c r="CQ31" i="1"/>
  <c r="DF30" i="13" s="1"/>
  <c r="DF30" i="15"/>
  <c r="DE30" i="13"/>
  <c r="CQ8" i="1"/>
  <c r="DF7" i="13" s="1"/>
  <c r="DP48" i="15"/>
  <c r="DO48" i="13"/>
  <c r="DQ48" i="15"/>
  <c r="CC12" i="15"/>
  <c r="DF47" i="15"/>
  <c r="DF35" i="15"/>
  <c r="DP38" i="15"/>
  <c r="DA39" i="1"/>
  <c r="DQ38" i="15" s="1"/>
  <c r="CQ20" i="1"/>
  <c r="DF19" i="13" s="1"/>
  <c r="DA36" i="1"/>
  <c r="DP35" i="13" s="1"/>
  <c r="DO35" i="13"/>
  <c r="AZ45" i="1"/>
  <c r="CA44" i="15" s="1"/>
  <c r="AA11" i="1"/>
  <c r="BD11" i="1" s="1"/>
  <c r="CE10" i="15" s="1"/>
  <c r="CG10" i="15" s="1"/>
  <c r="DP38" i="13"/>
  <c r="DB49" i="1"/>
  <c r="DK25" i="13"/>
  <c r="DQ47" i="15"/>
  <c r="CQ46" i="1"/>
  <c r="DG45" i="15" s="1"/>
  <c r="DA35" i="1"/>
  <c r="DP34" i="13" s="1"/>
  <c r="DF38" i="15"/>
  <c r="CQ39" i="1"/>
  <c r="CQ35" i="1"/>
  <c r="DP41" i="15"/>
  <c r="DO41" i="13"/>
  <c r="AZ21" i="1"/>
  <c r="CA20" i="15" s="1"/>
  <c r="AA44" i="1"/>
  <c r="DF23" i="15"/>
  <c r="DF37" i="13"/>
  <c r="AZ44" i="1"/>
  <c r="AA34" i="1"/>
  <c r="AA9" i="1"/>
  <c r="BD9" i="1" s="1"/>
  <c r="CE8" i="13" s="1"/>
  <c r="CG8" i="13" s="1"/>
  <c r="AA29" i="1"/>
  <c r="AA28" i="1"/>
  <c r="BD28" i="1" s="1"/>
  <c r="CE27" i="13" s="1"/>
  <c r="CG27" i="13" s="1"/>
  <c r="AA24" i="1"/>
  <c r="BA23" i="13" s="1"/>
  <c r="AA12" i="1"/>
  <c r="BA15" i="15"/>
  <c r="AZ33" i="1"/>
  <c r="CA32" i="15" s="1"/>
  <c r="AZ13" i="1"/>
  <c r="CA12" i="13" s="1"/>
  <c r="AZ11" i="1"/>
  <c r="BH11" i="1" s="1"/>
  <c r="CH10" i="13" s="1"/>
  <c r="CK10" i="13" s="1"/>
  <c r="CY19" i="13"/>
  <c r="CY12" i="13"/>
  <c r="CQ19" i="1"/>
  <c r="DF32" i="15"/>
  <c r="CQ30" i="1"/>
  <c r="DG29" i="15" s="1"/>
  <c r="DE32" i="13"/>
  <c r="DF8" i="15"/>
  <c r="DJ19" i="13"/>
  <c r="DK11" i="15"/>
  <c r="DK15" i="15"/>
  <c r="DK12" i="15"/>
  <c r="DK31" i="15"/>
  <c r="DP34" i="15"/>
  <c r="DO23" i="13"/>
  <c r="DP27" i="15"/>
  <c r="DA12" i="1"/>
  <c r="DQ11" i="15" s="1"/>
  <c r="DP32" i="13"/>
  <c r="DO19" i="13"/>
  <c r="DA16" i="1"/>
  <c r="DP10" i="15"/>
  <c r="DO31" i="13"/>
  <c r="DP17" i="15"/>
  <c r="DP26" i="15"/>
  <c r="DA34" i="1"/>
  <c r="DQ33" i="15" s="1"/>
  <c r="DQ12" i="15"/>
  <c r="DP36" i="13"/>
  <c r="DP12" i="15"/>
  <c r="DO20" i="13"/>
  <c r="DP33" i="13"/>
  <c r="DP16" i="15"/>
  <c r="DB30" i="1"/>
  <c r="DR29" i="15" s="1"/>
  <c r="DO29" i="13"/>
  <c r="DA17" i="1"/>
  <c r="DP16" i="13" s="1"/>
  <c r="DO24" i="13"/>
  <c r="DK16" i="13"/>
  <c r="CV19" i="1"/>
  <c r="DJ12" i="13"/>
  <c r="DK27" i="15"/>
  <c r="CV37" i="1"/>
  <c r="DL36" i="15"/>
  <c r="CV28" i="1"/>
  <c r="DK27" i="13"/>
  <c r="DL24" i="15"/>
  <c r="CV22" i="1"/>
  <c r="DK21" i="13" s="1"/>
  <c r="DJ36" i="13"/>
  <c r="DJ21" i="13"/>
  <c r="DF32" i="13"/>
  <c r="DE27" i="13"/>
  <c r="DE14" i="13"/>
  <c r="CQ28" i="1"/>
  <c r="DE33" i="13"/>
  <c r="CQ9" i="1"/>
  <c r="DF8" i="13" s="1"/>
  <c r="DF16" i="15"/>
  <c r="DF6" i="15"/>
  <c r="CQ22" i="1"/>
  <c r="CQ32" i="1"/>
  <c r="DF31" i="13" s="1"/>
  <c r="DF21" i="15"/>
  <c r="CQ17" i="1"/>
  <c r="DG16" i="15" s="1"/>
  <c r="CQ34" i="1"/>
  <c r="DE31" i="13"/>
  <c r="CQ7" i="1"/>
  <c r="DF6" i="13" s="1"/>
  <c r="AZ8" i="1"/>
  <c r="CA7" i="15" s="1"/>
  <c r="CA27" i="15"/>
  <c r="AZ20" i="1"/>
  <c r="CA19" i="15" s="1"/>
  <c r="AZ16" i="1"/>
  <c r="AZ30" i="1"/>
  <c r="CA29" i="15" s="1"/>
  <c r="AZ26" i="1"/>
  <c r="BH7" i="1"/>
  <c r="CH6" i="15" s="1"/>
  <c r="CJ6" i="15" s="1"/>
  <c r="CA6" i="13"/>
  <c r="CA6" i="15"/>
  <c r="CA22" i="13"/>
  <c r="AA33" i="1"/>
  <c r="BD33" i="1" s="1"/>
  <c r="CE32" i="15" s="1"/>
  <c r="CG32" i="15" s="1"/>
  <c r="AA26" i="1"/>
  <c r="BD26" i="1" s="1"/>
  <c r="CE25" i="13" s="1"/>
  <c r="CG25" i="13" s="1"/>
  <c r="AA15" i="1"/>
  <c r="BD15" i="1" s="1"/>
  <c r="CE14" i="13" s="1"/>
  <c r="BA33" i="13"/>
  <c r="BA8" i="13"/>
  <c r="DP15" i="13"/>
  <c r="DQ15" i="15"/>
  <c r="DQ29" i="15"/>
  <c r="DP29" i="13"/>
  <c r="DL21" i="15"/>
  <c r="DL27" i="15"/>
  <c r="DK36" i="13"/>
  <c r="DF27" i="13"/>
  <c r="DG27" i="15"/>
  <c r="DF24" i="13"/>
  <c r="DG24" i="15"/>
  <c r="DG33" i="15"/>
  <c r="DF33" i="13"/>
  <c r="DF21" i="13"/>
  <c r="DG21" i="15"/>
  <c r="BA32" i="15"/>
  <c r="DE5" i="13"/>
  <c r="DF5" i="15"/>
  <c r="DO4" i="13"/>
  <c r="DK5" i="15"/>
  <c r="DG5" i="15"/>
  <c r="DF5" i="13"/>
  <c r="BH21" i="1"/>
  <c r="CH20" i="15" s="1"/>
  <c r="CA20" i="13"/>
  <c r="DQ39" i="15"/>
  <c r="DP39" i="13"/>
  <c r="DQ16" i="15"/>
  <c r="DQ29" i="13"/>
  <c r="DO39" i="13"/>
  <c r="DP39" i="15"/>
  <c r="DQ31" i="15"/>
  <c r="DP31" i="13"/>
  <c r="CA32" i="13"/>
  <c r="BH33" i="1"/>
  <c r="CH32" i="13" s="1"/>
  <c r="DQ42" i="15"/>
  <c r="BH30" i="1"/>
  <c r="CH29" i="13" s="1"/>
  <c r="CK29" i="13" s="1"/>
  <c r="CA29" i="13"/>
  <c r="DB32" i="1"/>
  <c r="CQ41" i="1"/>
  <c r="DF40" i="13" s="1"/>
  <c r="DE40" i="13"/>
  <c r="DE34" i="13"/>
  <c r="DF15" i="15"/>
  <c r="DE15" i="13"/>
  <c r="CQ16" i="1"/>
  <c r="DF15" i="13" s="1"/>
  <c r="DG15" i="15"/>
  <c r="CV6" i="1"/>
  <c r="DL5" i="15" s="1"/>
  <c r="DK44" i="15"/>
  <c r="DJ44" i="13"/>
  <c r="DK40" i="15"/>
  <c r="CV41" i="1"/>
  <c r="CV18" i="1"/>
  <c r="DK17" i="13" s="1"/>
  <c r="DL17" i="15"/>
  <c r="DK17" i="15"/>
  <c r="DK29" i="13"/>
  <c r="DL29" i="15"/>
  <c r="DG37" i="15"/>
  <c r="BH45" i="1"/>
  <c r="BI45" i="1" s="1"/>
  <c r="CA44" i="13"/>
  <c r="DF40" i="15"/>
  <c r="DL44" i="15"/>
  <c r="DK44" i="13"/>
  <c r="DG35" i="15"/>
  <c r="DF35" i="13"/>
  <c r="DA27" i="1"/>
  <c r="DQ26" i="15" s="1"/>
  <c r="DO26" i="13"/>
  <c r="DE23" i="13"/>
  <c r="CQ24" i="1"/>
  <c r="DG23" i="15" s="1"/>
  <c r="DK43" i="15"/>
  <c r="CV44" i="1"/>
  <c r="DL43" i="15" s="1"/>
  <c r="DA7" i="1"/>
  <c r="DQ6" i="15" s="1"/>
  <c r="DO6" i="13"/>
  <c r="BA38" i="13"/>
  <c r="DK29" i="15"/>
  <c r="DG17" i="15"/>
  <c r="DJ9" i="13"/>
  <c r="DQ13" i="15"/>
  <c r="DE22" i="13"/>
  <c r="DK38" i="15"/>
  <c r="DJ38" i="13"/>
  <c r="CV16" i="1"/>
  <c r="DK15" i="13" s="1"/>
  <c r="DJ16" i="13"/>
  <c r="DJ39" i="13"/>
  <c r="DF14" i="15"/>
  <c r="DK49" i="13"/>
  <c r="DF49" i="15"/>
  <c r="CQ50" i="1"/>
  <c r="DF46" i="15"/>
  <c r="CQ47" i="1"/>
  <c r="DG46" i="15"/>
  <c r="DP32" i="15"/>
  <c r="DO32" i="13"/>
  <c r="DA31" i="1"/>
  <c r="DQ30" i="15"/>
  <c r="DO30" i="13"/>
  <c r="AZ22" i="1"/>
  <c r="AA49" i="1"/>
  <c r="BD49" i="1" s="1"/>
  <c r="CE48" i="13" s="1"/>
  <c r="CG48" i="13" s="1"/>
  <c r="AA35" i="1"/>
  <c r="BD35" i="1" s="1"/>
  <c r="BE35" i="1" s="1"/>
  <c r="AZ10" i="1"/>
  <c r="BH10" i="1" s="1"/>
  <c r="BI10" i="1" s="1"/>
  <c r="DF46" i="13"/>
  <c r="BA48" i="13"/>
  <c r="BA48" i="15"/>
  <c r="DG40" i="15"/>
  <c r="DP26" i="13"/>
  <c r="DL40" i="15"/>
  <c r="DK40" i="13"/>
  <c r="DF49" i="13"/>
  <c r="DP30" i="13"/>
  <c r="DB18" i="1"/>
  <c r="DR17" i="15" s="1"/>
  <c r="DF18" i="13"/>
  <c r="DG18" i="15"/>
  <c r="DP45" i="15"/>
  <c r="DA46" i="1"/>
  <c r="DQ45" i="15" s="1"/>
  <c r="DO45" i="13"/>
  <c r="BA21" i="13"/>
  <c r="BA21" i="15"/>
  <c r="DL32" i="15"/>
  <c r="DK32" i="13"/>
  <c r="CA9" i="13"/>
  <c r="DB33" i="1"/>
  <c r="DQ32" i="13" s="1"/>
  <c r="DF34" i="13"/>
  <c r="DG34" i="15"/>
  <c r="DE20" i="13"/>
  <c r="DG47" i="15"/>
  <c r="DF47" i="13"/>
  <c r="CV34" i="1"/>
  <c r="DL33" i="15" s="1"/>
  <c r="DJ33" i="13"/>
  <c r="DK33" i="15"/>
  <c r="CQ37" i="1"/>
  <c r="DF36" i="13" s="1"/>
  <c r="DF36" i="15"/>
  <c r="DE36" i="13"/>
  <c r="DA45" i="1"/>
  <c r="DQ44" i="15" s="1"/>
  <c r="DP44" i="15"/>
  <c r="DO44" i="13"/>
  <c r="BH44" i="1"/>
  <c r="BI44" i="1" s="1"/>
  <c r="CA43" i="13"/>
  <c r="CA43" i="15"/>
  <c r="DG38" i="15"/>
  <c r="DB39" i="1"/>
  <c r="DF38" i="13"/>
  <c r="DR48" i="15"/>
  <c r="DQ48" i="13"/>
  <c r="DF20" i="15"/>
  <c r="DP43" i="13"/>
  <c r="DL41" i="15"/>
  <c r="DK41" i="13"/>
  <c r="CQ27" i="1"/>
  <c r="DG26" i="15" s="1"/>
  <c r="DF26" i="15"/>
  <c r="DE26" i="13"/>
  <c r="DK45" i="13"/>
  <c r="DL45" i="15"/>
  <c r="CA13" i="13"/>
  <c r="BH14" i="1"/>
  <c r="CH13" i="15" s="1"/>
  <c r="BA34" i="13"/>
  <c r="CA41" i="15"/>
  <c r="CA12" i="15"/>
  <c r="CA31" i="13"/>
  <c r="DP17" i="13"/>
  <c r="BA8" i="15"/>
  <c r="BH42" i="1"/>
  <c r="CH41" i="13" s="1"/>
  <c r="DG20" i="15"/>
  <c r="BH13" i="1"/>
  <c r="BI13" i="1" s="1"/>
  <c r="BH32" i="1"/>
  <c r="CH31" i="15" s="1"/>
  <c r="BA27" i="13"/>
  <c r="CV47" i="1"/>
  <c r="DK46" i="15"/>
  <c r="DE10" i="13"/>
  <c r="CV29" i="1"/>
  <c r="DK28" i="13" s="1"/>
  <c r="DK28" i="15"/>
  <c r="DJ28" i="13"/>
  <c r="DF20" i="13"/>
  <c r="DJ46" i="13"/>
  <c r="BA26" i="15"/>
  <c r="DG14" i="15"/>
  <c r="DF14" i="13"/>
  <c r="DL38" i="15"/>
  <c r="DK38" i="13"/>
  <c r="DL19" i="15"/>
  <c r="DK19" i="13"/>
  <c r="DF41" i="15"/>
  <c r="CQ42" i="1"/>
  <c r="DQ49" i="15"/>
  <c r="DP49" i="13"/>
  <c r="DP37" i="15"/>
  <c r="DO37" i="13"/>
  <c r="DP21" i="15"/>
  <c r="DA22" i="1"/>
  <c r="DP21" i="13" s="1"/>
  <c r="DO21" i="13"/>
  <c r="DA11" i="1"/>
  <c r="DO10" i="13"/>
  <c r="DF24" i="15"/>
  <c r="DE24" i="13"/>
  <c r="DJ42" i="13"/>
  <c r="CV43" i="1"/>
  <c r="DK42" i="15"/>
  <c r="CV27" i="1"/>
  <c r="DK26" i="13" s="1"/>
  <c r="DJ26" i="13"/>
  <c r="CA38" i="13"/>
  <c r="BH39" i="1"/>
  <c r="CH38" i="15" s="1"/>
  <c r="CJ38" i="15" s="1"/>
  <c r="AZ19" i="1"/>
  <c r="BH19" i="1" s="1"/>
  <c r="BI19" i="1" s="1"/>
  <c r="AA42" i="1"/>
  <c r="BD42" i="1" s="1"/>
  <c r="CE41" i="15" s="1"/>
  <c r="CG41" i="15" s="1"/>
  <c r="CA10" i="13"/>
  <c r="CA15" i="13"/>
  <c r="DK18" i="13"/>
  <c r="DL18" i="15"/>
  <c r="CA10" i="15"/>
  <c r="CQ45" i="1"/>
  <c r="DB45" i="1" s="1"/>
  <c r="DF44" i="15"/>
  <c r="DE44" i="13"/>
  <c r="BA47" i="15"/>
  <c r="BA47" i="13"/>
  <c r="BA28" i="15"/>
  <c r="DK20" i="15"/>
  <c r="CV21" i="1"/>
  <c r="DL20" i="15" s="1"/>
  <c r="DK9" i="15"/>
  <c r="CV10" i="1"/>
  <c r="DO25" i="13"/>
  <c r="DA26" i="1"/>
  <c r="DQ25" i="15" s="1"/>
  <c r="DP25" i="15"/>
  <c r="AZ27" i="1"/>
  <c r="BH27" i="1" s="1"/>
  <c r="BI27" i="1" s="1"/>
  <c r="DA38" i="1"/>
  <c r="CV35" i="1"/>
  <c r="DK34" i="15"/>
  <c r="DP24" i="15"/>
  <c r="DA25" i="1"/>
  <c r="DP24" i="13" s="1"/>
  <c r="AZ43" i="1"/>
  <c r="CA42" i="15" s="1"/>
  <c r="BH23" i="1"/>
  <c r="CH22" i="13" s="1"/>
  <c r="CA22" i="15"/>
  <c r="AZ48" i="1"/>
  <c r="CA47" i="15" s="1"/>
  <c r="CQ29" i="1"/>
  <c r="DF28" i="13" s="1"/>
  <c r="DF28" i="15"/>
  <c r="DE28" i="13"/>
  <c r="DA21" i="1"/>
  <c r="DP20" i="13" s="1"/>
  <c r="DP20" i="15"/>
  <c r="DO15" i="13"/>
  <c r="DP15" i="15"/>
  <c r="DA10" i="1"/>
  <c r="DP9" i="13" s="1"/>
  <c r="DO9" i="13"/>
  <c r="DF37" i="15"/>
  <c r="DE37" i="13"/>
  <c r="DK35" i="15"/>
  <c r="CV36" i="1"/>
  <c r="DK24" i="15"/>
  <c r="DA24" i="1"/>
  <c r="DQ23" i="15" s="1"/>
  <c r="CA42" i="13"/>
  <c r="DP10" i="13"/>
  <c r="DQ10" i="15"/>
  <c r="DB34" i="1"/>
  <c r="DR33" i="15" s="1"/>
  <c r="DK33" i="13"/>
  <c r="DG28" i="15"/>
  <c r="DP25" i="13"/>
  <c r="DQ21" i="15"/>
  <c r="DB22" i="1"/>
  <c r="DR21" i="15" s="1"/>
  <c r="DL28" i="15"/>
  <c r="DQ38" i="13"/>
  <c r="DR38" i="15"/>
  <c r="CA18" i="13"/>
  <c r="CA18" i="15"/>
  <c r="CH12" i="15"/>
  <c r="CK12" i="15" s="1"/>
  <c r="DP23" i="13"/>
  <c r="DB24" i="1"/>
  <c r="DR23" i="15" s="1"/>
  <c r="DK34" i="13"/>
  <c r="DL34" i="15"/>
  <c r="DB35" i="1"/>
  <c r="DQ34" i="13" s="1"/>
  <c r="CH41" i="15"/>
  <c r="CK41" i="15" s="1"/>
  <c r="CN41" i="15" s="1"/>
  <c r="CO41" i="15" s="1"/>
  <c r="DB37" i="1"/>
  <c r="DQ36" i="13" s="1"/>
  <c r="DG36" i="15"/>
  <c r="DQ17" i="13"/>
  <c r="BA41" i="15"/>
  <c r="BA41" i="13"/>
  <c r="DQ37" i="15"/>
  <c r="DP37" i="13"/>
  <c r="DL9" i="15"/>
  <c r="DK9" i="13"/>
  <c r="CH9" i="15"/>
  <c r="CK9" i="15" s="1"/>
  <c r="CN9" i="15" s="1"/>
  <c r="CO9" i="15" s="1"/>
  <c r="CH31" i="13"/>
  <c r="CK31" i="13" s="1"/>
  <c r="CM31" i="13" s="1"/>
  <c r="CN31" i="13" s="1"/>
  <c r="BH48" i="1"/>
  <c r="CH47" i="15" s="1"/>
  <c r="DF26" i="13"/>
  <c r="DB27" i="1"/>
  <c r="DR32" i="15"/>
  <c r="CA26" i="13"/>
  <c r="CA26" i="15"/>
  <c r="DG41" i="15"/>
  <c r="DF41" i="13"/>
  <c r="DB42" i="1"/>
  <c r="DQ41" i="13" s="1"/>
  <c r="DP44" i="13"/>
  <c r="DP45" i="13"/>
  <c r="DK35" i="13"/>
  <c r="DB36" i="1"/>
  <c r="DQ35" i="13" s="1"/>
  <c r="DL35" i="15"/>
  <c r="DK20" i="13"/>
  <c r="DK42" i="13"/>
  <c r="DL42" i="15"/>
  <c r="DL46" i="15"/>
  <c r="DK46" i="13"/>
  <c r="DB46" i="1"/>
  <c r="DQ45" i="13" s="1"/>
  <c r="DR36" i="15"/>
  <c r="DR45" i="15"/>
  <c r="DQ21" i="13"/>
  <c r="DR41" i="15"/>
  <c r="DQ26" i="13"/>
  <c r="DR26" i="15"/>
  <c r="DQ33" i="13"/>
  <c r="AZ6" i="1"/>
  <c r="CA5" i="15" s="1"/>
  <c r="AA6" i="1"/>
  <c r="BD6" i="1" s="1"/>
  <c r="IS8" i="11" l="1"/>
  <c r="IT8" i="11" s="1"/>
  <c r="IS7" i="11"/>
  <c r="IT7" i="11" s="1"/>
  <c r="AA13" i="1"/>
  <c r="BA12" i="15" s="1"/>
  <c r="BA14" i="13"/>
  <c r="BA10" i="13"/>
  <c r="AA18" i="1"/>
  <c r="BD18" i="1" s="1"/>
  <c r="BE18" i="1" s="1"/>
  <c r="BA10" i="15"/>
  <c r="BA9" i="15"/>
  <c r="AA8" i="1"/>
  <c r="BA7" i="15" s="1"/>
  <c r="BA9" i="13"/>
  <c r="CE10" i="13"/>
  <c r="CG10" i="13" s="1"/>
  <c r="CA9" i="15"/>
  <c r="BD37" i="1"/>
  <c r="CE36" i="13" s="1"/>
  <c r="CG36" i="13" s="1"/>
  <c r="BA36" i="13"/>
  <c r="BA36" i="15"/>
  <c r="BA25" i="13"/>
  <c r="BA17" i="13"/>
  <c r="BA25" i="15"/>
  <c r="BA27" i="15"/>
  <c r="AA41" i="1"/>
  <c r="BA32" i="13"/>
  <c r="BD25" i="1"/>
  <c r="BE25" i="1" s="1"/>
  <c r="BA24" i="15"/>
  <c r="BA24" i="13"/>
  <c r="AA40" i="1"/>
  <c r="BA39" i="13" s="1"/>
  <c r="CA30" i="13"/>
  <c r="CA30" i="15"/>
  <c r="BH31" i="1"/>
  <c r="CH30" i="15" s="1"/>
  <c r="CK30" i="15" s="1"/>
  <c r="CN30" i="15" s="1"/>
  <c r="CO30" i="15" s="1"/>
  <c r="BH20" i="1"/>
  <c r="BI20" i="1" s="1"/>
  <c r="CA5" i="13"/>
  <c r="CJ4" i="13"/>
  <c r="BI7" i="1"/>
  <c r="CK38" i="15"/>
  <c r="CN38" i="15" s="1"/>
  <c r="CO38" i="15" s="1"/>
  <c r="CH6" i="13"/>
  <c r="CJ6" i="13" s="1"/>
  <c r="BA4" i="13"/>
  <c r="IS6" i="11"/>
  <c r="IT6" i="11" s="1"/>
  <c r="CE47" i="15"/>
  <c r="CG47" i="15" s="1"/>
  <c r="CE47" i="13"/>
  <c r="CG47" i="13" s="1"/>
  <c r="CH43" i="13"/>
  <c r="CJ43" i="13" s="1"/>
  <c r="BI23" i="1"/>
  <c r="BE42" i="1"/>
  <c r="CH13" i="13"/>
  <c r="CK13" i="13" s="1"/>
  <c r="CM13" i="13" s="1"/>
  <c r="CN13" i="13" s="1"/>
  <c r="BE26" i="1"/>
  <c r="CH20" i="13"/>
  <c r="CK20" i="13" s="1"/>
  <c r="CM20" i="13" s="1"/>
  <c r="CN20" i="13" s="1"/>
  <c r="CE41" i="13"/>
  <c r="CG41" i="13" s="1"/>
  <c r="BI14" i="1"/>
  <c r="BE10" i="1"/>
  <c r="BI21" i="1"/>
  <c r="CL4" i="13"/>
  <c r="CH26" i="13"/>
  <c r="CJ26" i="13" s="1"/>
  <c r="CK6" i="15"/>
  <c r="CN6" i="15" s="1"/>
  <c r="CO6" i="15" s="1"/>
  <c r="CJ41" i="15"/>
  <c r="BI42" i="1"/>
  <c r="BE9" i="1"/>
  <c r="BE28" i="1"/>
  <c r="CE8" i="15"/>
  <c r="CG8" i="15" s="1"/>
  <c r="R4" i="10"/>
  <c r="R5" i="10"/>
  <c r="CG9" i="15"/>
  <c r="CN12" i="15"/>
  <c r="CO12" i="15" s="1"/>
  <c r="CJ20" i="15"/>
  <c r="CJ9" i="15"/>
  <c r="CL4" i="15"/>
  <c r="CN4" i="15" s="1"/>
  <c r="CM10" i="13"/>
  <c r="CN10" i="13" s="1"/>
  <c r="CM29" i="13"/>
  <c r="CN29" i="13" s="1"/>
  <c r="CK4" i="13"/>
  <c r="CG14" i="13"/>
  <c r="CA34" i="13"/>
  <c r="CA34" i="15"/>
  <c r="BH35" i="1"/>
  <c r="BD7" i="1"/>
  <c r="CE6" i="15" s="1"/>
  <c r="CG6" i="15" s="1"/>
  <c r="BA6" i="13"/>
  <c r="BA6" i="15"/>
  <c r="BD45" i="1"/>
  <c r="CE44" i="15" s="1"/>
  <c r="CG44" i="15" s="1"/>
  <c r="BA44" i="13"/>
  <c r="BA44" i="15"/>
  <c r="DP40" i="13"/>
  <c r="DQ40" i="15"/>
  <c r="CA17" i="13"/>
  <c r="BH18" i="1"/>
  <c r="CH17" i="15" s="1"/>
  <c r="CA17" i="15"/>
  <c r="DP27" i="13"/>
  <c r="DB28" i="1"/>
  <c r="DQ27" i="15"/>
  <c r="CA39" i="15"/>
  <c r="CA39" i="13"/>
  <c r="BH40" i="1"/>
  <c r="CH39" i="15" s="1"/>
  <c r="BH25" i="1"/>
  <c r="BI25" i="1" s="1"/>
  <c r="CA24" i="13"/>
  <c r="CA24" i="15"/>
  <c r="CA46" i="15"/>
  <c r="CA46" i="13"/>
  <c r="BH47" i="1"/>
  <c r="CH46" i="15" s="1"/>
  <c r="CJ46" i="15" s="1"/>
  <c r="BD50" i="1"/>
  <c r="BE50" i="1" s="1"/>
  <c r="BA49" i="15"/>
  <c r="BA49" i="13"/>
  <c r="CA14" i="15"/>
  <c r="BH15" i="1"/>
  <c r="CA14" i="13"/>
  <c r="BD41" i="1"/>
  <c r="BE41" i="1" s="1"/>
  <c r="BA40" i="13"/>
  <c r="BA40" i="15"/>
  <c r="BI31" i="1"/>
  <c r="BI32" i="1"/>
  <c r="DK43" i="13"/>
  <c r="DF23" i="13"/>
  <c r="DG19" i="15"/>
  <c r="DF16" i="13"/>
  <c r="DF29" i="13"/>
  <c r="DQ34" i="15"/>
  <c r="BA43" i="13"/>
  <c r="BD44" i="1"/>
  <c r="CE43" i="15" s="1"/>
  <c r="CG43" i="15" s="1"/>
  <c r="CQ44" i="1"/>
  <c r="CV48" i="1"/>
  <c r="AZ49" i="1"/>
  <c r="AZ50" i="1"/>
  <c r="CH18" i="13"/>
  <c r="CK18" i="13" s="1"/>
  <c r="CM18" i="13" s="1"/>
  <c r="CN18" i="13" s="1"/>
  <c r="BA34" i="15"/>
  <c r="DL15" i="15"/>
  <c r="BA23" i="15"/>
  <c r="BD24" i="1"/>
  <c r="CE23" i="15" s="1"/>
  <c r="CG23" i="15" s="1"/>
  <c r="BA33" i="15"/>
  <c r="BD34" i="1"/>
  <c r="CE33" i="15" s="1"/>
  <c r="CG33" i="15" s="1"/>
  <c r="DK19" i="15"/>
  <c r="CG4" i="13"/>
  <c r="AZ12" i="1"/>
  <c r="CH18" i="15"/>
  <c r="CK18" i="15" s="1"/>
  <c r="CN18" i="15" s="1"/>
  <c r="CO18" i="15" s="1"/>
  <c r="DR35" i="15"/>
  <c r="DQ20" i="15"/>
  <c r="AA14" i="1"/>
  <c r="DR34" i="15"/>
  <c r="DQ23" i="13"/>
  <c r="CA47" i="13"/>
  <c r="DL26" i="15"/>
  <c r="CH22" i="15"/>
  <c r="CJ22" i="15" s="1"/>
  <c r="DF44" i="13"/>
  <c r="DB16" i="1"/>
  <c r="CH19" i="13"/>
  <c r="CK19" i="13" s="1"/>
  <c r="CM19" i="13" s="1"/>
  <c r="CN19" i="13" s="1"/>
  <c r="DG31" i="15"/>
  <c r="BA14" i="15"/>
  <c r="BA12" i="13"/>
  <c r="BD13" i="1"/>
  <c r="BA43" i="15"/>
  <c r="DQ35" i="15"/>
  <c r="DK48" i="15"/>
  <c r="DF19" i="15"/>
  <c r="AZ38" i="1"/>
  <c r="AZ24" i="1"/>
  <c r="AA21" i="1"/>
  <c r="CH26" i="15"/>
  <c r="CK26" i="15" s="1"/>
  <c r="CN26" i="15" s="1"/>
  <c r="CO26" i="15" s="1"/>
  <c r="DQ24" i="15"/>
  <c r="AZ9" i="1"/>
  <c r="BA15" i="13"/>
  <c r="BD16" i="1"/>
  <c r="CE15" i="13" s="1"/>
  <c r="CG15" i="13" s="1"/>
  <c r="DB21" i="1"/>
  <c r="BA11" i="15"/>
  <c r="BD12" i="1"/>
  <c r="BA26" i="13"/>
  <c r="DE43" i="13"/>
  <c r="AZ29" i="1"/>
  <c r="AA38" i="1"/>
  <c r="AA31" i="1"/>
  <c r="BA28" i="13"/>
  <c r="BD29" i="1"/>
  <c r="BD39" i="1"/>
  <c r="CE38" i="13" s="1"/>
  <c r="CG38" i="13" s="1"/>
  <c r="DP6" i="13"/>
  <c r="DL6" i="15"/>
  <c r="DK6" i="13"/>
  <c r="DJ13" i="13"/>
  <c r="DJ6" i="13"/>
  <c r="CV14" i="1"/>
  <c r="DL13" i="15" s="1"/>
  <c r="DK4" i="15"/>
  <c r="DE4" i="13"/>
  <c r="DF9" i="13"/>
  <c r="DG9" i="15"/>
  <c r="DB7" i="1"/>
  <c r="DQ6" i="13" s="1"/>
  <c r="DB10" i="1"/>
  <c r="DQ9" i="13" s="1"/>
  <c r="DG8" i="15"/>
  <c r="DF10" i="15"/>
  <c r="CH47" i="13"/>
  <c r="CH9" i="13"/>
  <c r="CK9" i="13" s="1"/>
  <c r="CM9" i="13" s="1"/>
  <c r="CN9" i="13" s="1"/>
  <c r="CK20" i="15"/>
  <c r="CN20" i="15" s="1"/>
  <c r="CO20" i="15" s="1"/>
  <c r="CJ31" i="13"/>
  <c r="CK13" i="15"/>
  <c r="CN13" i="15" s="1"/>
  <c r="CO13" i="15" s="1"/>
  <c r="CJ13" i="15"/>
  <c r="CJ31" i="15"/>
  <c r="CK31" i="15"/>
  <c r="CN31" i="15" s="1"/>
  <c r="CO31" i="15" s="1"/>
  <c r="BI39" i="1"/>
  <c r="CJ10" i="13"/>
  <c r="CH19" i="15"/>
  <c r="CK19" i="15" s="1"/>
  <c r="CN19" i="15" s="1"/>
  <c r="CO19" i="15" s="1"/>
  <c r="CA4" i="15"/>
  <c r="CJ12" i="15"/>
  <c r="CK43" i="13"/>
  <c r="CM43" i="13" s="1"/>
  <c r="CN43" i="13" s="1"/>
  <c r="CK6" i="13"/>
  <c r="CM6" i="13" s="1"/>
  <c r="CN6" i="13" s="1"/>
  <c r="CH43" i="15"/>
  <c r="CJ29" i="13"/>
  <c r="BI11" i="1"/>
  <c r="CH10" i="15"/>
  <c r="CH44" i="13"/>
  <c r="CK44" i="13" s="1"/>
  <c r="CM44" i="13" s="1"/>
  <c r="CN44" i="13" s="1"/>
  <c r="BI30" i="1"/>
  <c r="CH44" i="15"/>
  <c r="CJ41" i="13"/>
  <c r="CK41" i="13"/>
  <c r="CM41" i="13" s="1"/>
  <c r="CN41" i="13" s="1"/>
  <c r="BI48" i="1"/>
  <c r="CH12" i="13"/>
  <c r="CH29" i="15"/>
  <c r="BA5" i="15"/>
  <c r="BE27" i="1"/>
  <c r="CE32" i="13"/>
  <c r="CG32" i="13" s="1"/>
  <c r="CE25" i="15"/>
  <c r="CG25" i="15" s="1"/>
  <c r="CE26" i="13"/>
  <c r="CG26" i="13" s="1"/>
  <c r="BE33" i="1"/>
  <c r="CE9" i="13"/>
  <c r="CG9" i="13" s="1"/>
  <c r="BE11" i="1"/>
  <c r="BE15" i="1"/>
  <c r="CE17" i="15"/>
  <c r="CG17" i="15" s="1"/>
  <c r="CE27" i="15"/>
  <c r="CG27" i="15" s="1"/>
  <c r="CE14" i="15"/>
  <c r="CG14" i="15" s="1"/>
  <c r="CE21" i="13"/>
  <c r="CG21" i="13" s="1"/>
  <c r="CE21" i="15"/>
  <c r="CG21" i="15" s="1"/>
  <c r="BE37" i="1"/>
  <c r="P12" i="13"/>
  <c r="BP5" i="13"/>
  <c r="AC5" i="15"/>
  <c r="BC5" i="15"/>
  <c r="AP5" i="15"/>
  <c r="BP5" i="15" s="1"/>
  <c r="F13" i="13"/>
  <c r="U13" i="13"/>
  <c r="CZ5" i="15"/>
  <c r="H27" i="15" s="1"/>
  <c r="H28" i="15" s="1"/>
  <c r="D27" i="15"/>
  <c r="D28" i="15" s="1"/>
  <c r="F27" i="15"/>
  <c r="F28" i="15" s="1"/>
  <c r="DP8" i="15"/>
  <c r="DA8" i="1"/>
  <c r="DO8" i="13"/>
  <c r="DP14" i="15"/>
  <c r="DA15" i="1"/>
  <c r="DQ8" i="15"/>
  <c r="DB9" i="1"/>
  <c r="DR8" i="15" s="1"/>
  <c r="DP11" i="13"/>
  <c r="DP7" i="15"/>
  <c r="DK7" i="13"/>
  <c r="DL7" i="15"/>
  <c r="DK7" i="15"/>
  <c r="DJ7" i="13"/>
  <c r="DK12" i="13"/>
  <c r="DK13" i="13"/>
  <c r="DG10" i="15"/>
  <c r="DF10" i="13"/>
  <c r="DG7" i="15"/>
  <c r="DF7" i="15"/>
  <c r="DF12" i="15"/>
  <c r="DR9" i="15"/>
  <c r="DG6" i="15"/>
  <c r="DE12" i="13"/>
  <c r="DB8" i="1"/>
  <c r="DF12" i="13"/>
  <c r="A22" i="15"/>
  <c r="CJ22" i="13"/>
  <c r="CK22" i="13"/>
  <c r="CM22" i="13" s="1"/>
  <c r="CN22" i="13" s="1"/>
  <c r="CJ47" i="15"/>
  <c r="CK47" i="15"/>
  <c r="CN47" i="15" s="1"/>
  <c r="CO47" i="15" s="1"/>
  <c r="DR44" i="15"/>
  <c r="DQ44" i="13"/>
  <c r="DB25" i="1"/>
  <c r="DR6" i="15"/>
  <c r="BH22" i="1"/>
  <c r="CA21" i="15"/>
  <c r="BA45" i="13"/>
  <c r="BA45" i="15"/>
  <c r="CK32" i="13"/>
  <c r="CM32" i="13" s="1"/>
  <c r="CN32" i="13" s="1"/>
  <c r="CJ32" i="13"/>
  <c r="DG49" i="15"/>
  <c r="DB50" i="1"/>
  <c r="BA5" i="13"/>
  <c r="CA25" i="13"/>
  <c r="CA25" i="15"/>
  <c r="BH26" i="1"/>
  <c r="CH32" i="15"/>
  <c r="BI33" i="1"/>
  <c r="BH6" i="1"/>
  <c r="CH38" i="13"/>
  <c r="DG44" i="15"/>
  <c r="CE34" i="15"/>
  <c r="CG34" i="15" s="1"/>
  <c r="CE34" i="13"/>
  <c r="CG34" i="13" s="1"/>
  <c r="DR31" i="15"/>
  <c r="DQ31" i="13"/>
  <c r="DL37" i="15"/>
  <c r="DK37" i="13"/>
  <c r="DB38" i="1"/>
  <c r="DQ9" i="15"/>
  <c r="BH43" i="1"/>
  <c r="CA21" i="13"/>
  <c r="CE48" i="15"/>
  <c r="CG48" i="15" s="1"/>
  <c r="BE49" i="1"/>
  <c r="DK5" i="13"/>
  <c r="CA15" i="15"/>
  <c r="BH16" i="1"/>
  <c r="DL23" i="15"/>
  <c r="DK23" i="13"/>
  <c r="CQ43" i="1"/>
  <c r="DK23" i="15"/>
  <c r="AZ34" i="1"/>
  <c r="AA43" i="1"/>
  <c r="BD43" i="1" s="1"/>
  <c r="BH8" i="1"/>
  <c r="DG30" i="15"/>
  <c r="DF42" i="15"/>
  <c r="DJ41" i="13"/>
  <c r="BA38" i="15"/>
  <c r="CV31" i="1"/>
  <c r="DK30" i="15"/>
  <c r="DJ18" i="13"/>
  <c r="DK18" i="15"/>
  <c r="DJ11" i="13"/>
  <c r="CV12" i="1"/>
  <c r="DP19" i="15"/>
  <c r="DA20" i="1"/>
  <c r="BA11" i="13"/>
  <c r="DF9" i="15"/>
  <c r="DE9" i="13"/>
  <c r="DP18" i="15"/>
  <c r="DO18" i="13"/>
  <c r="DA19" i="1"/>
  <c r="DA6" i="1"/>
  <c r="DB6" i="1" s="1"/>
  <c r="DP5" i="15"/>
  <c r="DB41" i="1"/>
  <c r="DF45" i="13"/>
  <c r="DK22" i="15"/>
  <c r="DJ22" i="13"/>
  <c r="CV23" i="1"/>
  <c r="DA47" i="1"/>
  <c r="DP46" i="15"/>
  <c r="AA20" i="1"/>
  <c r="BD20" i="1" s="1"/>
  <c r="DB17" i="1"/>
  <c r="CA19" i="13"/>
  <c r="DP41" i="13"/>
  <c r="DL8" i="15"/>
  <c r="DK8" i="13"/>
  <c r="CA7" i="13"/>
  <c r="DE29" i="13"/>
  <c r="DE18" i="13"/>
  <c r="DF18" i="15"/>
  <c r="DB13" i="1"/>
  <c r="DL31" i="15"/>
  <c r="DK45" i="15"/>
  <c r="DJ45" i="13"/>
  <c r="DF22" i="15"/>
  <c r="CQ23" i="1"/>
  <c r="DE11" i="13"/>
  <c r="CQ12" i="1"/>
  <c r="DK37" i="15"/>
  <c r="DJ37" i="13"/>
  <c r="BH28" i="1"/>
  <c r="CA27" i="13"/>
  <c r="AZ37" i="1"/>
  <c r="AA19" i="1"/>
  <c r="BD19" i="1" s="1"/>
  <c r="DJ10" i="13"/>
  <c r="CV11" i="1"/>
  <c r="DO13" i="13"/>
  <c r="DP13" i="15"/>
  <c r="AA47" i="1"/>
  <c r="BD47" i="1" s="1"/>
  <c r="AA32" i="1"/>
  <c r="BD32" i="1" s="1"/>
  <c r="CV15" i="1"/>
  <c r="DJ14" i="13"/>
  <c r="DP28" i="15"/>
  <c r="DA29" i="1"/>
  <c r="DK10" i="15"/>
  <c r="CQ40" i="1"/>
  <c r="DP49" i="15"/>
  <c r="DL48" i="15"/>
  <c r="DK48" i="13"/>
  <c r="DO22" i="13"/>
  <c r="DA23" i="1"/>
  <c r="AZ46" i="1"/>
  <c r="AA36" i="1"/>
  <c r="BD36" i="1" s="1"/>
  <c r="DE25" i="13"/>
  <c r="CQ26" i="1"/>
  <c r="CQ14" i="1"/>
  <c r="DF13" i="15"/>
  <c r="DE13" i="13"/>
  <c r="AZ17" i="1"/>
  <c r="AZ36" i="1"/>
  <c r="DK49" i="15"/>
  <c r="DJ49" i="13"/>
  <c r="AZ41" i="1"/>
  <c r="AA17" i="1"/>
  <c r="BD17" i="1" s="1"/>
  <c r="AA23" i="1"/>
  <c r="BD23" i="1" s="1"/>
  <c r="AA30" i="1"/>
  <c r="BD30" i="1" s="1"/>
  <c r="G12" i="15"/>
  <c r="Q12" i="15"/>
  <c r="G13" i="15"/>
  <c r="IU3" i="11"/>
  <c r="CE36" i="15" l="1"/>
  <c r="CG36" i="15" s="1"/>
  <c r="CE15" i="15"/>
  <c r="CG15" i="15" s="1"/>
  <c r="BA17" i="15"/>
  <c r="CE17" i="13"/>
  <c r="CG17" i="13" s="1"/>
  <c r="BD8" i="1"/>
  <c r="CE7" i="15" s="1"/>
  <c r="CG7" i="15" s="1"/>
  <c r="BA7" i="13"/>
  <c r="CH30" i="13"/>
  <c r="CJ30" i="15"/>
  <c r="CE24" i="15"/>
  <c r="CG24" i="15" s="1"/>
  <c r="CE24" i="13"/>
  <c r="CG24" i="13" s="1"/>
  <c r="CE33" i="13"/>
  <c r="CG33" i="13" s="1"/>
  <c r="BA39" i="15"/>
  <c r="BD40" i="1"/>
  <c r="CE39" i="13" s="1"/>
  <c r="CG39" i="13" s="1"/>
  <c r="CJ20" i="13"/>
  <c r="CE40" i="15"/>
  <c r="CG40" i="15" s="1"/>
  <c r="CE38" i="15"/>
  <c r="CG38" i="15" s="1"/>
  <c r="CJ13" i="13"/>
  <c r="CK26" i="13"/>
  <c r="CM26" i="13" s="1"/>
  <c r="CN26" i="13" s="1"/>
  <c r="CE49" i="15"/>
  <c r="CG49" i="15" s="1"/>
  <c r="BE39" i="1"/>
  <c r="CE49" i="13"/>
  <c r="CG49" i="13" s="1"/>
  <c r="CK46" i="15"/>
  <c r="CN46" i="15" s="1"/>
  <c r="CO46" i="15" s="1"/>
  <c r="CM4" i="13"/>
  <c r="CJ26" i="15"/>
  <c r="CJ18" i="15"/>
  <c r="BE16" i="1"/>
  <c r="CE44" i="13"/>
  <c r="CG44" i="13" s="1"/>
  <c r="BE34" i="1"/>
  <c r="BE45" i="1"/>
  <c r="CJ18" i="13"/>
  <c r="CJ19" i="13"/>
  <c r="CJ44" i="13"/>
  <c r="CK39" i="15"/>
  <c r="CN39" i="15" s="1"/>
  <c r="CO39" i="15" s="1"/>
  <c r="CJ39" i="15"/>
  <c r="BE29" i="1"/>
  <c r="CE28" i="15"/>
  <c r="CG28" i="15" s="1"/>
  <c r="BE44" i="1"/>
  <c r="CE43" i="13"/>
  <c r="CG43" i="13" s="1"/>
  <c r="DR27" i="15"/>
  <c r="DQ27" i="13"/>
  <c r="CE23" i="13"/>
  <c r="CG23" i="13" s="1"/>
  <c r="DQ20" i="13"/>
  <c r="DR20" i="15"/>
  <c r="CE12" i="15"/>
  <c r="CG12" i="15" s="1"/>
  <c r="CE12" i="13"/>
  <c r="CG12" i="13" s="1"/>
  <c r="BE13" i="1"/>
  <c r="BE24" i="1"/>
  <c r="CE40" i="13"/>
  <c r="CG40" i="13" s="1"/>
  <c r="CJ9" i="13"/>
  <c r="BD31" i="1"/>
  <c r="BA30" i="15"/>
  <c r="BA30" i="13"/>
  <c r="BD21" i="1"/>
  <c r="BA20" i="13"/>
  <c r="BA20" i="15"/>
  <c r="CA11" i="15"/>
  <c r="CA11" i="13"/>
  <c r="BH12" i="1"/>
  <c r="BD38" i="1"/>
  <c r="BA37" i="13"/>
  <c r="BA37" i="15"/>
  <c r="CE7" i="13"/>
  <c r="CG7" i="13" s="1"/>
  <c r="CA23" i="15"/>
  <c r="BH24" i="1"/>
  <c r="CA23" i="13"/>
  <c r="CH46" i="13"/>
  <c r="BI47" i="1"/>
  <c r="CH24" i="13"/>
  <c r="CH24" i="15"/>
  <c r="BI18" i="1"/>
  <c r="CH17" i="13"/>
  <c r="BH29" i="1"/>
  <c r="CA28" i="13"/>
  <c r="CA28" i="15"/>
  <c r="BH38" i="1"/>
  <c r="CA37" i="13"/>
  <c r="CA37" i="15"/>
  <c r="CA49" i="13"/>
  <c r="BH50" i="1"/>
  <c r="CA49" i="15"/>
  <c r="CH39" i="13"/>
  <c r="BI40" i="1"/>
  <c r="CE6" i="13"/>
  <c r="CG6" i="13" s="1"/>
  <c r="BE7" i="1"/>
  <c r="CA48" i="13"/>
  <c r="CA48" i="15"/>
  <c r="BH49" i="1"/>
  <c r="CH34" i="13"/>
  <c r="CH34" i="15"/>
  <c r="BI35" i="1"/>
  <c r="CE39" i="15"/>
  <c r="CG39" i="15" s="1"/>
  <c r="CE28" i="13"/>
  <c r="CG28" i="13" s="1"/>
  <c r="DQ15" i="13"/>
  <c r="DR15" i="15"/>
  <c r="BD14" i="1"/>
  <c r="BA13" i="13"/>
  <c r="BA13" i="15"/>
  <c r="DL47" i="15"/>
  <c r="DK47" i="13"/>
  <c r="DB48" i="1"/>
  <c r="BI15" i="1"/>
  <c r="CH14" i="15"/>
  <c r="CH14" i="13"/>
  <c r="CK22" i="15"/>
  <c r="CN22" i="15" s="1"/>
  <c r="CO22" i="15" s="1"/>
  <c r="BH9" i="1"/>
  <c r="CA8" i="15"/>
  <c r="CA8" i="13"/>
  <c r="DF43" i="13"/>
  <c r="DG43" i="15"/>
  <c r="DB44" i="1"/>
  <c r="DQ8" i="13"/>
  <c r="CJ47" i="13"/>
  <c r="CK47" i="13"/>
  <c r="CM47" i="13" s="1"/>
  <c r="CN47" i="13" s="1"/>
  <c r="CJ19" i="15"/>
  <c r="CK44" i="15"/>
  <c r="CN44" i="15" s="1"/>
  <c r="CO44" i="15" s="1"/>
  <c r="CJ44" i="15"/>
  <c r="CK43" i="15"/>
  <c r="CN43" i="15" s="1"/>
  <c r="CO43" i="15" s="1"/>
  <c r="CJ43" i="15"/>
  <c r="CK17" i="15"/>
  <c r="CN17" i="15" s="1"/>
  <c r="CO17" i="15" s="1"/>
  <c r="CJ17" i="15"/>
  <c r="CK10" i="15"/>
  <c r="CN10" i="15" s="1"/>
  <c r="CO10" i="15" s="1"/>
  <c r="CJ10" i="15"/>
  <c r="CJ29" i="15"/>
  <c r="CK29" i="15"/>
  <c r="CN29" i="15" s="1"/>
  <c r="CO29" i="15" s="1"/>
  <c r="CK12" i="13"/>
  <c r="CM12" i="13" s="1"/>
  <c r="CN12" i="13" s="1"/>
  <c r="CJ12" i="13"/>
  <c r="BE6" i="1"/>
  <c r="CE5" i="13"/>
  <c r="CG5" i="13" s="1"/>
  <c r="CE5" i="15"/>
  <c r="CG5" i="15" s="1"/>
  <c r="W13" i="15"/>
  <c r="J27" i="15"/>
  <c r="DQ14" i="15"/>
  <c r="DP14" i="13"/>
  <c r="DQ7" i="15"/>
  <c r="DP7" i="13"/>
  <c r="DR7" i="15"/>
  <c r="DQ7" i="13"/>
  <c r="DQ5" i="13"/>
  <c r="DR5" i="15"/>
  <c r="DR37" i="15"/>
  <c r="DQ37" i="13"/>
  <c r="BA35" i="13"/>
  <c r="BA35" i="15"/>
  <c r="BA46" i="13"/>
  <c r="BA46" i="15"/>
  <c r="BH37" i="1"/>
  <c r="CA36" i="15"/>
  <c r="CA36" i="13"/>
  <c r="BA42" i="13"/>
  <c r="BA42" i="15"/>
  <c r="BI26" i="1"/>
  <c r="CH25" i="13"/>
  <c r="CH25" i="15"/>
  <c r="DQ49" i="13"/>
  <c r="DR49" i="15"/>
  <c r="BA18" i="15"/>
  <c r="BA18" i="13"/>
  <c r="CA35" i="13"/>
  <c r="CA35" i="15"/>
  <c r="BH36" i="1"/>
  <c r="BH46" i="1"/>
  <c r="CA45" i="15"/>
  <c r="CA45" i="13"/>
  <c r="DR16" i="15"/>
  <c r="DQ16" i="13"/>
  <c r="DR40" i="15"/>
  <c r="DQ40" i="13"/>
  <c r="CE11" i="13"/>
  <c r="CG11" i="13" s="1"/>
  <c r="BE12" i="1"/>
  <c r="CE11" i="15"/>
  <c r="CG11" i="15" s="1"/>
  <c r="CA33" i="13"/>
  <c r="BH34" i="1"/>
  <c r="CA33" i="15"/>
  <c r="BA31" i="15"/>
  <c r="BA31" i="13"/>
  <c r="DP22" i="13"/>
  <c r="DQ22" i="15"/>
  <c r="CH27" i="13"/>
  <c r="BI28" i="1"/>
  <c r="CH27" i="15"/>
  <c r="BA19" i="15"/>
  <c r="BA19" i="13"/>
  <c r="DB31" i="1"/>
  <c r="DK30" i="13"/>
  <c r="DL30" i="15"/>
  <c r="CJ38" i="13"/>
  <c r="CK38" i="13"/>
  <c r="CM38" i="13" s="1"/>
  <c r="CN38" i="13" s="1"/>
  <c r="CH21" i="15"/>
  <c r="CH21" i="13"/>
  <c r="BI22" i="1"/>
  <c r="DF22" i="13"/>
  <c r="DG22" i="15"/>
  <c r="DB23" i="1"/>
  <c r="CA16" i="13"/>
  <c r="BH17" i="1"/>
  <c r="CA16" i="15"/>
  <c r="BA29" i="15"/>
  <c r="BA29" i="13"/>
  <c r="DQ28" i="15"/>
  <c r="DP28" i="13"/>
  <c r="DB29" i="1"/>
  <c r="DL10" i="15"/>
  <c r="DK10" i="13"/>
  <c r="DB11" i="1"/>
  <c r="DQ5" i="15"/>
  <c r="DP5" i="13"/>
  <c r="DP19" i="13"/>
  <c r="DQ19" i="15"/>
  <c r="DB20" i="1"/>
  <c r="DG42" i="15"/>
  <c r="DF42" i="13"/>
  <c r="DB43" i="1"/>
  <c r="CH5" i="15"/>
  <c r="CH5" i="13"/>
  <c r="BI6" i="1"/>
  <c r="BA22" i="15"/>
  <c r="BA22" i="13"/>
  <c r="DP46" i="13"/>
  <c r="DB47" i="1"/>
  <c r="DQ46" i="15"/>
  <c r="DP18" i="13"/>
  <c r="DQ18" i="15"/>
  <c r="DB19" i="1"/>
  <c r="DF39" i="13"/>
  <c r="DB40" i="1"/>
  <c r="DG39" i="15"/>
  <c r="CH7" i="13"/>
  <c r="BI8" i="1"/>
  <c r="CH7" i="15"/>
  <c r="BA16" i="15"/>
  <c r="BA16" i="13"/>
  <c r="DG13" i="15"/>
  <c r="DF13" i="13"/>
  <c r="DB14" i="1"/>
  <c r="DB12" i="1"/>
  <c r="DG11" i="15"/>
  <c r="DF11" i="13"/>
  <c r="DK22" i="13"/>
  <c r="DL22" i="15"/>
  <c r="DK11" i="13"/>
  <c r="DL11" i="15"/>
  <c r="CH42" i="13"/>
  <c r="CH42" i="15"/>
  <c r="BI43" i="1"/>
  <c r="CK32" i="15"/>
  <c r="CN32" i="15" s="1"/>
  <c r="CO32" i="15" s="1"/>
  <c r="CJ32" i="15"/>
  <c r="BE46" i="1"/>
  <c r="CE45" i="15"/>
  <c r="CG45" i="15" s="1"/>
  <c r="CE45" i="13"/>
  <c r="CG45" i="13" s="1"/>
  <c r="DR24" i="15"/>
  <c r="DQ24" i="13"/>
  <c r="BH41" i="1"/>
  <c r="CA40" i="13"/>
  <c r="CA40" i="15"/>
  <c r="DF25" i="13"/>
  <c r="DB26" i="1"/>
  <c r="DG25" i="15"/>
  <c r="DB15" i="1"/>
  <c r="DL14" i="15"/>
  <c r="DK14" i="13"/>
  <c r="DR12" i="15"/>
  <c r="DQ12" i="13"/>
  <c r="CH15" i="15"/>
  <c r="CH15" i="13"/>
  <c r="BI16" i="1"/>
  <c r="IT5" i="11"/>
  <c r="IU4" i="11"/>
  <c r="BE8" i="1" l="1"/>
  <c r="BE40" i="1"/>
  <c r="CJ30" i="13"/>
  <c r="CK30" i="13"/>
  <c r="CM30" i="13" s="1"/>
  <c r="CN30" i="13" s="1"/>
  <c r="CJ24" i="13"/>
  <c r="CK24" i="13"/>
  <c r="CM24" i="13" s="1"/>
  <c r="CN24" i="13" s="1"/>
  <c r="CH37" i="13"/>
  <c r="CH37" i="15"/>
  <c r="BI38" i="1"/>
  <c r="BE21" i="1"/>
  <c r="CE20" i="15"/>
  <c r="CG20" i="15" s="1"/>
  <c r="CE20" i="13"/>
  <c r="CG20" i="13" s="1"/>
  <c r="CH8" i="13"/>
  <c r="CH8" i="15"/>
  <c r="BI9" i="1"/>
  <c r="CK46" i="13"/>
  <c r="CM46" i="13" s="1"/>
  <c r="CN46" i="13" s="1"/>
  <c r="CJ46" i="13"/>
  <c r="CK34" i="15"/>
  <c r="CN34" i="15" s="1"/>
  <c r="CO34" i="15" s="1"/>
  <c r="CJ34" i="15"/>
  <c r="CJ39" i="13"/>
  <c r="CK39" i="13"/>
  <c r="CM39" i="13" s="1"/>
  <c r="CN39" i="13" s="1"/>
  <c r="CE37" i="15"/>
  <c r="CG37" i="15" s="1"/>
  <c r="BE38" i="1"/>
  <c r="CE37" i="13"/>
  <c r="CG37" i="13" s="1"/>
  <c r="CJ14" i="13"/>
  <c r="CK14" i="13"/>
  <c r="CM14" i="13" s="1"/>
  <c r="CN14" i="13" s="1"/>
  <c r="BE14" i="1"/>
  <c r="CE13" i="13"/>
  <c r="CG13" i="13" s="1"/>
  <c r="CK34" i="13"/>
  <c r="CM34" i="13" s="1"/>
  <c r="CN34" i="13" s="1"/>
  <c r="CJ34" i="13"/>
  <c r="CH28" i="13"/>
  <c r="CH28" i="15"/>
  <c r="BI29" i="1"/>
  <c r="CH23" i="13"/>
  <c r="BI24" i="1"/>
  <c r="CH23" i="15"/>
  <c r="CH11" i="15"/>
  <c r="BI12" i="1"/>
  <c r="CH11" i="13"/>
  <c r="CE30" i="13"/>
  <c r="CG30" i="13" s="1"/>
  <c r="BE31" i="1"/>
  <c r="DR47" i="15"/>
  <c r="DQ47" i="13"/>
  <c r="CK24" i="15"/>
  <c r="CN24" i="15" s="1"/>
  <c r="CO24" i="15" s="1"/>
  <c r="CJ24" i="15"/>
  <c r="DR43" i="15"/>
  <c r="DQ43" i="13"/>
  <c r="CJ14" i="15"/>
  <c r="CK14" i="15"/>
  <c r="CN14" i="15" s="1"/>
  <c r="CO14" i="15" s="1"/>
  <c r="CE13" i="15"/>
  <c r="CG13" i="15" s="1"/>
  <c r="BI49" i="1"/>
  <c r="CH48" i="13"/>
  <c r="CH48" i="15"/>
  <c r="BI50" i="1"/>
  <c r="CH49" i="15"/>
  <c r="CJ49" i="15" s="1"/>
  <c r="CH49" i="13"/>
  <c r="CK17" i="13"/>
  <c r="CM17" i="13" s="1"/>
  <c r="CN17" i="13" s="1"/>
  <c r="CJ17" i="13"/>
  <c r="CE30" i="15"/>
  <c r="CG30" i="15" s="1"/>
  <c r="CH40" i="15"/>
  <c r="BI41" i="1"/>
  <c r="CH40" i="13"/>
  <c r="CJ27" i="13"/>
  <c r="CK27" i="13"/>
  <c r="CM27" i="13" s="1"/>
  <c r="CN27" i="13" s="1"/>
  <c r="BE19" i="1"/>
  <c r="CE18" i="13"/>
  <c r="CG18" i="13" s="1"/>
  <c r="CE18" i="15"/>
  <c r="CG18" i="15" s="1"/>
  <c r="CJ42" i="15"/>
  <c r="CK42" i="15"/>
  <c r="CN42" i="15" s="1"/>
  <c r="CO42" i="15" s="1"/>
  <c r="DQ11" i="13"/>
  <c r="DR11" i="15"/>
  <c r="CK5" i="15"/>
  <c r="CN5" i="15" s="1"/>
  <c r="CJ5" i="15"/>
  <c r="DR13" i="15"/>
  <c r="DQ13" i="13"/>
  <c r="CJ7" i="13"/>
  <c r="CK7" i="13"/>
  <c r="CM7" i="13" s="1"/>
  <c r="CN7" i="13" s="1"/>
  <c r="DQ46" i="13"/>
  <c r="DR46" i="15"/>
  <c r="DQ30" i="13"/>
  <c r="DR30" i="15"/>
  <c r="CE35" i="13"/>
  <c r="CG35" i="13" s="1"/>
  <c r="CE35" i="15"/>
  <c r="CG35" i="15" s="1"/>
  <c r="BE36" i="1"/>
  <c r="BI17" i="1"/>
  <c r="CH16" i="15"/>
  <c r="CH16" i="13"/>
  <c r="CJ5" i="13"/>
  <c r="CK5" i="13"/>
  <c r="CM5" i="13" s="1"/>
  <c r="CE29" i="13"/>
  <c r="CG29" i="13" s="1"/>
  <c r="CE29" i="15"/>
  <c r="CG29" i="15" s="1"/>
  <c r="BE30" i="1"/>
  <c r="DR18" i="15"/>
  <c r="DQ18" i="13"/>
  <c r="DQ22" i="13"/>
  <c r="DR22" i="15"/>
  <c r="CE42" i="15"/>
  <c r="CG42" i="15" s="1"/>
  <c r="BE43" i="1"/>
  <c r="CE42" i="13"/>
  <c r="CG42" i="13" s="1"/>
  <c r="DQ14" i="13"/>
  <c r="DR14" i="15"/>
  <c r="DQ39" i="13"/>
  <c r="DR39" i="15"/>
  <c r="DQ42" i="13"/>
  <c r="DR42" i="15"/>
  <c r="DR10" i="15"/>
  <c r="DQ10" i="13"/>
  <c r="CK21" i="13"/>
  <c r="CM21" i="13" s="1"/>
  <c r="CN21" i="13" s="1"/>
  <c r="CJ21" i="13"/>
  <c r="BE20" i="1"/>
  <c r="CE19" i="13"/>
  <c r="CG19" i="13" s="1"/>
  <c r="CE19" i="15"/>
  <c r="CG19" i="15" s="1"/>
  <c r="CH45" i="15"/>
  <c r="BI46" i="1"/>
  <c r="CH45" i="13"/>
  <c r="CJ7" i="15"/>
  <c r="CK7" i="15"/>
  <c r="CN7" i="15" s="1"/>
  <c r="CO7" i="15" s="1"/>
  <c r="CK42" i="13"/>
  <c r="CM42" i="13" s="1"/>
  <c r="CN42" i="13" s="1"/>
  <c r="CJ42" i="13"/>
  <c r="CJ15" i="13"/>
  <c r="CK15" i="13"/>
  <c r="CM15" i="13" s="1"/>
  <c r="CN15" i="13" s="1"/>
  <c r="DR25" i="15"/>
  <c r="DQ25" i="13"/>
  <c r="CK15" i="15"/>
  <c r="CN15" i="15" s="1"/>
  <c r="CO15" i="15" s="1"/>
  <c r="CJ15" i="15"/>
  <c r="BE23" i="1"/>
  <c r="CE22" i="13"/>
  <c r="CG22" i="13" s="1"/>
  <c r="CE22" i="15"/>
  <c r="CG22" i="15" s="1"/>
  <c r="CJ21" i="15"/>
  <c r="CK21" i="15"/>
  <c r="CN21" i="15" s="1"/>
  <c r="CO21" i="15" s="1"/>
  <c r="CE31" i="13"/>
  <c r="CG31" i="13" s="1"/>
  <c r="BE32" i="1"/>
  <c r="CE31" i="15"/>
  <c r="CG31" i="15" s="1"/>
  <c r="CH35" i="13"/>
  <c r="BI36" i="1"/>
  <c r="CH35" i="15"/>
  <c r="CJ25" i="15"/>
  <c r="CK25" i="15"/>
  <c r="CN25" i="15" s="1"/>
  <c r="CO25" i="15" s="1"/>
  <c r="CH36" i="15"/>
  <c r="BI37" i="1"/>
  <c r="CH36" i="13"/>
  <c r="CJ27" i="15"/>
  <c r="CK27" i="15"/>
  <c r="CN27" i="15" s="1"/>
  <c r="CO27" i="15" s="1"/>
  <c r="CJ25" i="13"/>
  <c r="CK25" i="13"/>
  <c r="CM25" i="13" s="1"/>
  <c r="CN25" i="13" s="1"/>
  <c r="CE16" i="13"/>
  <c r="CG16" i="13" s="1"/>
  <c r="BE17" i="1"/>
  <c r="CE16" i="15"/>
  <c r="CG16" i="15" s="1"/>
  <c r="DQ19" i="13"/>
  <c r="DR19" i="15"/>
  <c r="DR28" i="15"/>
  <c r="DQ28" i="13"/>
  <c r="BI34" i="1"/>
  <c r="CH33" i="13"/>
  <c r="CH33" i="15"/>
  <c r="CE46" i="13"/>
  <c r="CG46" i="13" s="1"/>
  <c r="BE47" i="1"/>
  <c r="CE46" i="15"/>
  <c r="CG46" i="15" s="1"/>
  <c r="CK23" i="13" l="1"/>
  <c r="CM23" i="13" s="1"/>
  <c r="CN23" i="13" s="1"/>
  <c r="CJ23" i="13"/>
  <c r="CJ23" i="15"/>
  <c r="CK23" i="15"/>
  <c r="CN23" i="15" s="1"/>
  <c r="CO23" i="15" s="1"/>
  <c r="CK28" i="15"/>
  <c r="CN28" i="15" s="1"/>
  <c r="CO28" i="15" s="1"/>
  <c r="CJ28" i="15"/>
  <c r="CJ37" i="15"/>
  <c r="CK37" i="15"/>
  <c r="CN37" i="15" s="1"/>
  <c r="CO37" i="15" s="1"/>
  <c r="X27" i="15"/>
  <c r="X28" i="15" s="1"/>
  <c r="CK11" i="13"/>
  <c r="CM11" i="13" s="1"/>
  <c r="CN11" i="13" s="1"/>
  <c r="CJ11" i="13"/>
  <c r="CJ28" i="13"/>
  <c r="CK28" i="13"/>
  <c r="CM28" i="13" s="1"/>
  <c r="CN28" i="13" s="1"/>
  <c r="CJ37" i="13"/>
  <c r="CK37" i="13"/>
  <c r="CM37" i="13" s="1"/>
  <c r="CN37" i="13" s="1"/>
  <c r="CJ48" i="13"/>
  <c r="CK48" i="13"/>
  <c r="CM48" i="13" s="1"/>
  <c r="CN48" i="13" s="1"/>
  <c r="CK8" i="15"/>
  <c r="CN8" i="15" s="1"/>
  <c r="CO8" i="15" s="1"/>
  <c r="CJ8" i="15"/>
  <c r="CJ48" i="15"/>
  <c r="CK48" i="15"/>
  <c r="CN48" i="15" s="1"/>
  <c r="CO48" i="15" s="1"/>
  <c r="CJ11" i="15"/>
  <c r="CK11" i="15"/>
  <c r="CN11" i="15" s="1"/>
  <c r="CO11" i="15" s="1"/>
  <c r="CK8" i="13"/>
  <c r="CM8" i="13" s="1"/>
  <c r="CN8" i="13" s="1"/>
  <c r="CJ8" i="13"/>
  <c r="R27" i="15"/>
  <c r="R28" i="15" s="1"/>
  <c r="V27" i="15"/>
  <c r="V28" i="15" s="1"/>
  <c r="CJ36" i="15"/>
  <c r="CK36" i="15"/>
  <c r="CN36" i="15" s="1"/>
  <c r="CO36" i="15" s="1"/>
  <c r="CJ45" i="13"/>
  <c r="CK45" i="13"/>
  <c r="CM45" i="13" s="1"/>
  <c r="CN45" i="13" s="1"/>
  <c r="CO5" i="15"/>
  <c r="CK35" i="15"/>
  <c r="CN35" i="15" s="1"/>
  <c r="CO35" i="15" s="1"/>
  <c r="CJ35" i="15"/>
  <c r="CJ33" i="15"/>
  <c r="CK33" i="15"/>
  <c r="CN33" i="15" s="1"/>
  <c r="CO33" i="15" s="1"/>
  <c r="CJ16" i="13"/>
  <c r="CK16" i="13"/>
  <c r="CM16" i="13" s="1"/>
  <c r="CN16" i="13" s="1"/>
  <c r="CJ45" i="15"/>
  <c r="CK45" i="15"/>
  <c r="CN45" i="15" s="1"/>
  <c r="CO45" i="15" s="1"/>
  <c r="CK33" i="13"/>
  <c r="CM33" i="13" s="1"/>
  <c r="CN33" i="13" s="1"/>
  <c r="CJ33" i="13"/>
  <c r="CJ35" i="13"/>
  <c r="CK35" i="13"/>
  <c r="CM35" i="13" s="1"/>
  <c r="CN35" i="13" s="1"/>
  <c r="CJ16" i="15"/>
  <c r="CK16" i="15"/>
  <c r="CN16" i="15" s="1"/>
  <c r="CO16" i="15" s="1"/>
  <c r="CJ40" i="13"/>
  <c r="CK40" i="13"/>
  <c r="CM40" i="13" s="1"/>
  <c r="CN40" i="13" s="1"/>
  <c r="T27" i="15"/>
  <c r="CJ36" i="13"/>
  <c r="CK36" i="13"/>
  <c r="CM36" i="13" s="1"/>
  <c r="CN36" i="13" s="1"/>
  <c r="CN5" i="13"/>
  <c r="CJ40" i="15"/>
  <c r="CK40" i="15"/>
  <c r="CN40" i="15" s="1"/>
  <c r="CO40" i="15" s="1"/>
  <c r="CM49" i="13" l="1"/>
  <c r="R22" i="13"/>
  <c r="J22" i="13"/>
  <c r="J23" i="13" s="1"/>
  <c r="V23" i="13"/>
  <c r="P22" i="13"/>
  <c r="P23" i="13" s="1"/>
  <c r="L22" i="13"/>
  <c r="L23" i="13" s="1"/>
  <c r="H22" i="13"/>
  <c r="H23" i="13" s="1"/>
  <c r="T23" i="13"/>
  <c r="D22" i="13"/>
  <c r="F22" i="13"/>
  <c r="F23" i="13" s="1"/>
  <c r="N22" i="13"/>
  <c r="N23" i="13" s="1"/>
  <c r="T23" i="15"/>
  <c r="H22" i="15"/>
  <c r="H23" i="15" s="1"/>
  <c r="F22" i="15"/>
  <c r="F23" i="15" s="1"/>
  <c r="P22" i="15"/>
  <c r="P23" i="15" s="1"/>
  <c r="R22" i="15"/>
  <c r="V23" i="15"/>
  <c r="L22" i="15"/>
  <c r="L23" i="15" s="1"/>
  <c r="N22" i="15"/>
  <c r="N23" i="15" s="1"/>
  <c r="J22" i="15"/>
  <c r="J23" i="15" s="1"/>
  <c r="D22" i="15"/>
  <c r="CN49" i="15"/>
  <c r="D23" i="15" l="1"/>
  <c r="X22" i="15"/>
  <c r="R23" i="15" s="1"/>
  <c r="X22" i="13"/>
  <c r="R23" i="13" s="1"/>
  <c r="D23" i="13"/>
  <c r="X23" i="13" l="1"/>
  <c r="T27" i="13"/>
  <c r="T28" i="13" s="1"/>
  <c r="D27" i="13"/>
  <c r="D28" i="13" s="1"/>
  <c r="F27" i="13"/>
  <c r="F28" i="13" s="1"/>
  <c r="H27" i="13"/>
  <c r="H28" i="13" s="1"/>
  <c r="J27" i="13"/>
  <c r="J28" i="13" s="1"/>
  <c r="X27" i="13"/>
  <c r="X28" i="13" s="1"/>
  <c r="V27" i="13"/>
  <c r="V28" i="13" s="1"/>
  <c r="R27" i="13"/>
  <c r="R28" i="13" s="1"/>
  <c r="X23" i="15"/>
  <c r="J28" i="15"/>
  <c r="T28" i="15"/>
</calcChain>
</file>

<file path=xl/sharedStrings.xml><?xml version="1.0" encoding="utf-8"?>
<sst xmlns="http://schemas.openxmlformats.org/spreadsheetml/2006/main" count="667" uniqueCount="283">
  <si>
    <t>เลขที่</t>
  </si>
  <si>
    <t>ผลการแก้ไข</t>
  </si>
  <si>
    <t>ผลการเรียน</t>
  </si>
  <si>
    <t>(ค)</t>
  </si>
  <si>
    <t>(ง)</t>
  </si>
  <si>
    <t>คะแนนเต็ม</t>
  </si>
  <si>
    <t>ระดับ</t>
  </si>
  <si>
    <t>รวม</t>
  </si>
  <si>
    <t>ตชว / ผกร</t>
  </si>
  <si>
    <t>(ก)</t>
  </si>
  <si>
    <t>(ข)</t>
  </si>
  <si>
    <t>การกรอกข้อมูล</t>
  </si>
  <si>
    <t>กรณีการกรอกข้อมูลคะแนนเก็บราย ตัวชี้วัด/ผลการเรียนรู้</t>
  </si>
  <si>
    <t>วิธีใช้และ</t>
  </si>
  <si>
    <t>ระดับผลการเรียน</t>
  </si>
  <si>
    <t xml:space="preserve"> (กรณีไม่ได้สอบ ให้กรอก "ร" เพื่อให้เกรด "ร")</t>
  </si>
  <si>
    <t>ภาคเรียนที่</t>
  </si>
  <si>
    <t>ปีการศึกษา</t>
  </si>
  <si>
    <t>ชั้น</t>
  </si>
  <si>
    <t>ชื่อวิชา</t>
  </si>
  <si>
    <t>รหัสวิชา</t>
  </si>
  <si>
    <t>จำนวนหน่วยกิต/หน่วยน้ำหนัก</t>
  </si>
  <si>
    <t>กลุ่มสาระการเรียนรู้</t>
  </si>
  <si>
    <t>ครูผู้สอน</t>
  </si>
  <si>
    <t>สรุปผลการเรียน</t>
  </si>
  <si>
    <t>จำนวน</t>
  </si>
  <si>
    <t>ร้อยละ</t>
  </si>
  <si>
    <t>เหตุ</t>
  </si>
  <si>
    <t>หมาย</t>
  </si>
  <si>
    <t>คำสั่ง</t>
  </si>
  <si>
    <t>อนุมัติ</t>
  </si>
  <si>
    <t>ผู้อำนวยการสถานศึกษา</t>
  </si>
  <si>
    <t>วันที่</t>
  </si>
  <si>
    <t>เดือน</t>
  </si>
  <si>
    <t>พ.ศ.</t>
  </si>
  <si>
    <t>ชื่อ-สกุล</t>
  </si>
  <si>
    <t>เลข</t>
  </si>
  <si>
    <t>ที่</t>
  </si>
  <si>
    <t>โครงสร้างรายวิชา/หน่วยการเรียนรู้/ตัวบ่งชี้/ตัวชี้วัด/ผลการเรียนรู้</t>
  </si>
  <si>
    <t>บันทึกการประเมินคุณลักษณะอันพึงประสงค์</t>
  </si>
  <si>
    <t>สรุป</t>
  </si>
  <si>
    <t>บันทึกการประเมินการอ่าน คิดวิเคราะห์และเขียนสื่อความ</t>
  </si>
  <si>
    <r>
      <t>2. กรอก</t>
    </r>
    <r>
      <rPr>
        <u/>
        <sz val="10"/>
        <rFont val="Arial"/>
        <family val="2"/>
      </rPr>
      <t>คะแนนของนักเรียนรายบุคคล</t>
    </r>
    <r>
      <rPr>
        <sz val="10"/>
        <rFont val="Arial"/>
        <family val="2"/>
      </rPr>
      <t>ลงในช่องสี</t>
    </r>
  </si>
  <si>
    <t xml:space="preserve"> (กรณีไม่ได้สอบ ให้กรอก "ร")</t>
  </si>
  <si>
    <t>บันทึกการประเมินการอ่าน</t>
  </si>
  <si>
    <t>รักชาติ ศาสน์ กษัตริย์</t>
  </si>
  <si>
    <t>กรอกข้อมูลใน CELL สี</t>
  </si>
  <si>
    <t>ไม่ผ่าน</t>
  </si>
  <si>
    <t>ผ่าน</t>
  </si>
  <si>
    <t>ดี</t>
  </si>
  <si>
    <t>ดีเยี่ยม</t>
  </si>
  <si>
    <t>ปลายภาค</t>
  </si>
  <si>
    <t>ช.ม.</t>
  </si>
  <si>
    <t>เลขประจำตัว</t>
  </si>
  <si>
    <t>เลขประจำตัวประชาชน</t>
  </si>
  <si>
    <t>เต็ม</t>
  </si>
  <si>
    <t>ชื่อ - สกุล</t>
  </si>
  <si>
    <t>ซื่อสัตย์ สุจริต</t>
  </si>
  <si>
    <t>มีวินัย</t>
  </si>
  <si>
    <t>ใฝ่เรียนรู้</t>
  </si>
  <si>
    <t>อยู่อย่างพอเพียง</t>
  </si>
  <si>
    <t>มุ่งมั่นในการทำงาน</t>
  </si>
  <si>
    <t>รักความเป็นไทย</t>
  </si>
  <si>
    <t>มีจิตสาธารณะ</t>
  </si>
  <si>
    <t>สัปดาห์ที่ / เดือน</t>
  </si>
  <si>
    <t>โรงเรียนเทศบาลเมืองขลุง ๑ (บุรวิทยาคาร)</t>
  </si>
  <si>
    <t>แบบบันทึกผลการพัฒนาคุณภาพผู้เรียนรายวิชา</t>
  </si>
  <si>
    <t>เวลาเรียน(ชั่วโมง/ปี)</t>
  </si>
  <si>
    <t>ครูประจำชั้น</t>
  </si>
  <si>
    <t>สรุปผล</t>
  </si>
  <si>
    <t>S.D.</t>
  </si>
  <si>
    <t>ผู้ลงทะเบียน</t>
  </si>
  <si>
    <t>จำนวนผู้มี</t>
  </si>
  <si>
    <t>ผลการประเมินคุณลักษณะอันพึงประสงค์</t>
  </si>
  <si>
    <t>ผลการประเมินการอ่าน คิดวิเคราะห์ และเขียน</t>
  </si>
  <si>
    <t>เรียนเสนอเพื่อพิจารณา</t>
  </si>
  <si>
    <t>มาตรฐาน</t>
  </si>
  <si>
    <t>คะแนนเก็บภาคเรียนที่ ๑</t>
  </si>
  <si>
    <t>คะแนนเก็บภาคเรียนที่ ๑ (ต่อ)</t>
  </si>
  <si>
    <t>คะแนนเก็บภาคเรียนที่ ๒</t>
  </si>
  <si>
    <t>คะแนนเก็บภาคเรียนที่ ๒ (ต่อ)</t>
  </si>
  <si>
    <t>ปลายปี</t>
  </si>
  <si>
    <t>กลาง</t>
  </si>
  <si>
    <t>ตัวชี้วัด</t>
  </si>
  <si>
    <r>
      <t>1. กรอกข้อมูล</t>
    </r>
    <r>
      <rPr>
        <u/>
        <sz val="10"/>
        <rFont val="Arial"/>
        <family val="2"/>
      </rPr>
      <t>มาตรฐาน/ตัวชี้วัด/ผลการเรียนรู้ และคะแนนเต็ม</t>
    </r>
    <r>
      <rPr>
        <sz val="10"/>
        <rFont val="Arial"/>
        <family val="2"/>
      </rPr>
      <t xml:space="preserve"> ลงในช่องสี</t>
    </r>
  </si>
  <si>
    <r>
      <t xml:space="preserve">5. </t>
    </r>
    <r>
      <rPr>
        <u/>
        <sz val="10"/>
        <rFont val="Arial"/>
        <family val="2"/>
      </rPr>
      <t>ปรินท์ข้อมูลในแผ่นงาน"พิมพ์ปก,คะแนน"</t>
    </r>
  </si>
  <si>
    <t>ผลการ</t>
  </si>
  <si>
    <t>ประเมิน</t>
  </si>
  <si>
    <t>(ผ/มผ)</t>
  </si>
  <si>
    <t>เฉลี่ย</t>
  </si>
  <si>
    <t>ภาคเรียนที่ ๑</t>
  </si>
  <si>
    <t>ที่เรียน/ผ่าน</t>
  </si>
  <si>
    <t>ภาคเรียนที่ ๒</t>
  </si>
  <si>
    <r>
      <t>4. กรอกข้อมูลคะแนนสอบ</t>
    </r>
    <r>
      <rPr>
        <u/>
        <sz val="10"/>
        <rFont val="Arial"/>
        <family val="2"/>
      </rPr>
      <t>ปลายภาค1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ปลายปี</t>
    </r>
    <r>
      <rPr>
        <sz val="10"/>
        <rFont val="Arial"/>
        <family val="2"/>
      </rPr>
      <t xml:space="preserve"> และ </t>
    </r>
    <r>
      <rPr>
        <u/>
        <sz val="10"/>
        <rFont val="Arial"/>
        <family val="2"/>
      </rPr>
      <t>มาตรฐานกลาง</t>
    </r>
    <r>
      <rPr>
        <sz val="10"/>
        <rFont val="Arial"/>
        <family val="2"/>
      </rPr>
      <t xml:space="preserve"> ของนักเรียน</t>
    </r>
  </si>
  <si>
    <t>รายบุคคลลงในช่องสี</t>
  </si>
  <si>
    <t>ข้อ 1</t>
  </si>
  <si>
    <t>ข้อ 2</t>
  </si>
  <si>
    <t>ข้อ 3</t>
  </si>
  <si>
    <t xml:space="preserve"> คิดวิเคราะห์และเขียน</t>
  </si>
  <si>
    <t>การเขียน</t>
  </si>
  <si>
    <t>การอ่าน</t>
  </si>
  <si>
    <t>การคิดวิเคราะห์</t>
  </si>
  <si>
    <t>ระหว่าง</t>
  </si>
  <si>
    <t>เรียน</t>
  </si>
  <si>
    <t>ผลการเรียนรู้รายปี</t>
  </si>
  <si>
    <t>สอบ</t>
  </si>
  <si>
    <t>ข้อสอบ</t>
  </si>
  <si>
    <t>ปลาย</t>
  </si>
  <si>
    <t>ภาค</t>
  </si>
  <si>
    <t>การ</t>
  </si>
  <si>
    <r>
      <t>3. กรอกข้อมูล</t>
    </r>
    <r>
      <rPr>
        <u/>
        <sz val="10"/>
        <rFont val="Arial"/>
        <family val="2"/>
      </rPr>
      <t>คะแนนเต็มปลายภาค1</t>
    </r>
    <r>
      <rPr>
        <sz val="10"/>
        <rFont val="Arial"/>
        <family val="2"/>
      </rPr>
      <t xml:space="preserve"> ปลายปี และ มาตรฐานกลาง ลงในช่องสี</t>
    </r>
  </si>
  <si>
    <r>
      <t>บันทึก</t>
    </r>
    <r>
      <rPr>
        <b/>
        <sz val="11"/>
        <rFont val="Arial"/>
        <family val="2"/>
      </rPr>
      <t>ระดับผลการประเมิน</t>
    </r>
  </si>
  <si>
    <t xml:space="preserve">คุณลักษณะอันพึงประสงค์ 3 2 1 หรือ 0  </t>
  </si>
  <si>
    <r>
      <t>บันทึก</t>
    </r>
    <r>
      <rPr>
        <b/>
        <sz val="11"/>
        <rFont val="Arial"/>
        <family val="2"/>
      </rPr>
      <t>คะแนนประเมิน</t>
    </r>
  </si>
  <si>
    <t>การอ่าน คิดวิเคราะห์และเขียน หรือ ร</t>
  </si>
  <si>
    <t>ไม่อนุมัติ เนื่องจาก.............................................</t>
  </si>
  <si>
    <t>ไม่อนุมัติ เนื่องจาก...............................................</t>
  </si>
  <si>
    <t>เลข
ที่</t>
  </si>
  <si>
    <t>เลขประจำตัว
นักเรียน</t>
  </si>
  <si>
    <t>ลงชื่อ............................................รองผู้อำนวยการสถานศึกษา</t>
  </si>
  <si>
    <t>ลงชื่อ................................................หัวหน้ากลุ่มสาระการเรียนรู้</t>
  </si>
  <si>
    <t xml:space="preserve"> (นายสุภนิติ์  สาสะเน)</t>
  </si>
  <si>
    <t xml:space="preserve">       (............................................)</t>
  </si>
  <si>
    <t>ลงชื่อ.................................................ผู้สอน</t>
  </si>
  <si>
    <t>....................................................</t>
  </si>
  <si>
    <t>................................................</t>
  </si>
  <si>
    <t>ช่วงคะแนน</t>
  </si>
  <si>
    <t>เกรด</t>
  </si>
  <si>
    <t></t>
  </si>
  <si>
    <t>ลงชื่อ........................................................วิชาการสายชั้น</t>
  </si>
  <si>
    <t>ลงชื่อ................................................วิชาการสายชั้น</t>
  </si>
  <si>
    <r>
      <rPr>
        <sz val="14"/>
        <color indexed="10"/>
        <rFont val="AngsanaUPC"/>
        <family val="1"/>
      </rPr>
      <t xml:space="preserve">      </t>
    </r>
    <r>
      <rPr>
        <sz val="14"/>
        <rFont val="AngsanaUPC"/>
        <family val="1"/>
      </rPr>
      <t>(..................................................)</t>
    </r>
  </si>
  <si>
    <r>
      <rPr>
        <sz val="14"/>
        <color indexed="10"/>
        <rFont val="AngsanaUPC"/>
        <family val="1"/>
      </rPr>
      <t xml:space="preserve">     </t>
    </r>
    <r>
      <rPr>
        <sz val="14"/>
        <rFont val="AngsanaUPC"/>
        <family val="1"/>
      </rPr>
      <t xml:space="preserve"> (..................................................)</t>
    </r>
  </si>
  <si>
    <t xml:space="preserve">       (........................................)</t>
  </si>
  <si>
    <t>ลงชื่อ.......................................................หัวหน้ากลุ่มสาระการเรียนรู้</t>
  </si>
  <si>
    <t xml:space="preserve">*คะแนนแต่ละข้อรวมกันไม่เกิน 10 </t>
  </si>
  <si>
    <t>*สำหรับวิชาที่มีการสอบมาตรฐานกลาง</t>
  </si>
  <si>
    <t>คะแนนช่องปลายปีให้กรอกจากคะแนนที่สอบได้จริงตามอัตราส่วนของคะแนนวิชา</t>
  </si>
  <si>
    <t xml:space="preserve">                                                     ฝ่ายบริหารงานวิชาการ</t>
  </si>
  <si>
    <t>รหัสตัวชี้วัด</t>
  </si>
  <si>
    <t>ลำดับที่</t>
  </si>
  <si>
    <t>ตัวชี้วัด/ผลการเรียนรู้</t>
  </si>
  <si>
    <t>ภาคเรียนที่ 1</t>
  </si>
  <si>
    <t>ภาคเรียนที่ 2</t>
  </si>
  <si>
    <t>รวมทั้งปี  ตัวชี้วัด</t>
  </si>
  <si>
    <t xml:space="preserve"> ปถ.๐๕</t>
  </si>
  <si>
    <t>รวมคะแนนทั้งหมด</t>
  </si>
  <si>
    <t>หยุดเรียน</t>
  </si>
  <si>
    <t>ภาษาไทย</t>
  </si>
  <si>
    <t>คณิตศาสตร์</t>
  </si>
  <si>
    <t>สังคมศึกษา ศาสนาและวัฒนธรรม</t>
  </si>
  <si>
    <t>สุขศึกษาและพลศึกษา</t>
  </si>
  <si>
    <t>ศิลปะ</t>
  </si>
  <si>
    <t>การงานอาชีพ</t>
  </si>
  <si>
    <t>ภาษาต่างประเทศ</t>
  </si>
  <si>
    <t>ป.1</t>
  </si>
  <si>
    <t>ป.2</t>
  </si>
  <si>
    <t>ป.3</t>
  </si>
  <si>
    <t>ป.4</t>
  </si>
  <si>
    <t>ป.5</t>
  </si>
  <si>
    <t>ป.6</t>
  </si>
  <si>
    <t>วิทยาศาสตร์และเทคโนโลยี</t>
  </si>
  <si>
    <t>ประวัติศาสตร์</t>
  </si>
  <si>
    <t>คลิกเลือก</t>
  </si>
  <si>
    <t>ค11101</t>
  </si>
  <si>
    <t>ภาษาอังกฤษ</t>
  </si>
  <si>
    <t>จำนวนชั่วโมง/ปี</t>
  </si>
  <si>
    <t>ท11101</t>
  </si>
  <si>
    <t>ว11101</t>
  </si>
  <si>
    <t>ส11101</t>
  </si>
  <si>
    <t>ส11102</t>
  </si>
  <si>
    <t>พ11101</t>
  </si>
  <si>
    <t>ศ11101</t>
  </si>
  <si>
    <t>ง11101</t>
  </si>
  <si>
    <t>อ11101</t>
  </si>
  <si>
    <t>ท12101</t>
  </si>
  <si>
    <t>ค12101</t>
  </si>
  <si>
    <t>ว12101</t>
  </si>
  <si>
    <t>ส12101</t>
  </si>
  <si>
    <t>ส12102</t>
  </si>
  <si>
    <t>พ12101</t>
  </si>
  <si>
    <t>ศ12101</t>
  </si>
  <si>
    <t>ง12101</t>
  </si>
  <si>
    <t>อ12101</t>
  </si>
  <si>
    <t>ท13101</t>
  </si>
  <si>
    <t>ค13101</t>
  </si>
  <si>
    <t>ว13101</t>
  </si>
  <si>
    <t>ส13101</t>
  </si>
  <si>
    <t>ส13102</t>
  </si>
  <si>
    <t>พ13101</t>
  </si>
  <si>
    <t>ศ13101</t>
  </si>
  <si>
    <t>ง13101</t>
  </si>
  <si>
    <t>อ13101</t>
  </si>
  <si>
    <t>ท14101</t>
  </si>
  <si>
    <t>ค14101</t>
  </si>
  <si>
    <t>ว14101</t>
  </si>
  <si>
    <t>ส14101</t>
  </si>
  <si>
    <t>ส14102</t>
  </si>
  <si>
    <t>พ14101</t>
  </si>
  <si>
    <t>ศ14101</t>
  </si>
  <si>
    <t>ง14101</t>
  </si>
  <si>
    <t>อ14101</t>
  </si>
  <si>
    <t>ท15101</t>
  </si>
  <si>
    <t>ค15101</t>
  </si>
  <si>
    <t>ว15101</t>
  </si>
  <si>
    <t>ส15101</t>
  </si>
  <si>
    <t>ส15102</t>
  </si>
  <si>
    <t>พ15101</t>
  </si>
  <si>
    <t>ศ15101</t>
  </si>
  <si>
    <t>ง15101</t>
  </si>
  <si>
    <t>อ15101</t>
  </si>
  <si>
    <t>ท16101</t>
  </si>
  <si>
    <t>ค16101</t>
  </si>
  <si>
    <t>ว16101</t>
  </si>
  <si>
    <t>ส16101</t>
  </si>
  <si>
    <t>ส16102</t>
  </si>
  <si>
    <t>พ16101</t>
  </si>
  <si>
    <t>ศ16101</t>
  </si>
  <si>
    <t>ง16101</t>
  </si>
  <si>
    <t>อ16101</t>
  </si>
  <si>
    <t>จำนวนหน่วยกิต/นน.</t>
  </si>
  <si>
    <t xml:space="preserve">      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</si>
  <si>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</si>
  <si>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</si>
  <si>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</si>
  <si>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</si>
  <si>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</si>
  <si>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</si>
  <si>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</si>
  <si>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</si>
  <si>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</si>
  <si>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</si>
  <si>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</si>
  <si>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</si>
  <si>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ห้อง</t>
  </si>
  <si>
    <t>ลำดับ</t>
  </si>
  <si>
    <t>ครูผู้สอน1</t>
  </si>
  <si>
    <t>ครูผู้สอน2</t>
  </si>
  <si>
    <t>ครูที่ปรึกษา</t>
  </si>
  <si>
    <t>จำนวนนักเรียนทั้งหมด(คน)</t>
  </si>
  <si>
    <t xml:space="preserve">จำนวนชั่วโมงที่จัดการเรียนรู้ </t>
  </si>
  <si>
    <t>วิชาการสายชั้น</t>
  </si>
  <si>
    <t>ฝ่ายบริหารวิชาการ</t>
  </si>
  <si>
    <t>วันอนุมัติผลการเรียน</t>
  </si>
  <si>
    <t>หัวหน้ากลุ่มสาระฯ</t>
  </si>
  <si>
    <t>กรอกข้อมูลนักเรียนเรียงตามลำดับเลขที่</t>
  </si>
  <si>
    <t>ง11201</t>
  </si>
  <si>
    <t>ง12201</t>
  </si>
  <si>
    <t>ง13201</t>
  </si>
  <si>
    <t>ง14203</t>
  </si>
  <si>
    <t>ง15203</t>
  </si>
  <si>
    <t>ง16203</t>
  </si>
  <si>
    <t>พลศึกษา</t>
  </si>
  <si>
    <t>พ11201</t>
  </si>
  <si>
    <t>พ12201</t>
  </si>
  <si>
    <t>พ13201</t>
  </si>
  <si>
    <t>ทักษะสู่การงานอาชีพด้านวิชาการ</t>
  </si>
  <si>
    <t>ทักษะสู่การงานอาชีพ ๓</t>
  </si>
  <si>
    <t>ทักษะสู่การงานอาชีพ ๑</t>
  </si>
  <si>
    <t>ทักษะสู่การงานอาชีพ ๒</t>
  </si>
  <si>
    <t>รองผู้อำนวยการสถานศึกษา</t>
  </si>
  <si>
    <t xml:space="preserve"> (นางสาวหฤทัย ขันเชียง)</t>
  </si>
  <si>
    <t>ลงชื่อ................................................................ผู้สอน</t>
  </si>
  <si>
    <t>ชั้นประถมศึกษาปีที่ 1</t>
  </si>
  <si>
    <t>ชั้นประถมศึกษาปีที่ 2</t>
  </si>
  <si>
    <t>ชั้นประถมศึกษาปีที่ 3</t>
  </si>
  <si>
    <t>ชั้นประถมศึกษาปีที่ 4</t>
  </si>
  <si>
    <t>ชั้นประถมศึกษาปีที่ 5</t>
  </si>
  <si>
    <t>ชั้นประถมศึกษาปีที่ 6</t>
  </si>
  <si>
    <t>มากรอก 1</t>
  </si>
  <si>
    <t>ไม่มากรอก 0</t>
  </si>
  <si>
    <t>การกรอกเวลาเรียน</t>
  </si>
  <si>
    <t>E</t>
  </si>
  <si>
    <t>/ พ.ค.</t>
  </si>
  <si>
    <t>ลงชื่อ...............................................หัวหน้างานวิชาการ</t>
  </si>
  <si>
    <t>200(บูรณาการ 80)</t>
  </si>
  <si>
    <t>ชม.ที่จัดการเรียนรู้</t>
  </si>
  <si>
    <t>อัตราส่วนคะแนน</t>
  </si>
  <si>
    <t>:</t>
  </si>
  <si>
    <t>13/ พ.ค.</t>
  </si>
  <si>
    <t>จันทบุรีศึกษา</t>
  </si>
  <si>
    <t>ส141201</t>
  </si>
  <si>
    <t>ส151201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</si>
</sst>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[$-D00041E]0"/>
    <numFmt numFmtId="189" formatCode="[$-1070000]d/m/yy;@"/>
    <numFmt numFmtId="190" formatCode="[$-D07041E]######0"/>
  </numFmts>
  <fonts count="47" x14ac:knownFonts="1">
    <font>
      <sz val="10"/>
      <name val="Arial"/>
      <charset val="222"/>
    </font>
    <font>
      <sz val="10"/>
      <name val="Angsana New"/>
      <family val="1"/>
    </font>
    <font>
      <sz val="12"/>
      <name val="Angsana New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TH SarabunIT๙"/>
      <family val="2"/>
    </font>
    <font>
      <b/>
      <sz val="12"/>
      <name val="TH SarabunIT๙"/>
      <family val="2"/>
    </font>
    <font>
      <sz val="16"/>
      <name val="TH SarabunIT๙"/>
      <family val="2"/>
    </font>
    <font>
      <sz val="11"/>
      <name val="AngsanaUPC"/>
      <family val="1"/>
    </font>
    <font>
      <b/>
      <sz val="11"/>
      <name val="AngsanaUPC"/>
      <family val="1"/>
    </font>
    <font>
      <sz val="12"/>
      <name val="AngsanaUPC"/>
      <family val="1"/>
    </font>
    <font>
      <b/>
      <sz val="12"/>
      <name val="AngsanaUPC"/>
      <family val="1"/>
    </font>
    <font>
      <sz val="10"/>
      <name val="AngsanaUPC"/>
      <family val="1"/>
    </font>
    <font>
      <sz val="8"/>
      <name val="AngsanaUPC"/>
      <family val="1"/>
    </font>
    <font>
      <sz val="16"/>
      <name val="AngsanaUPC"/>
      <family val="1"/>
    </font>
    <font>
      <b/>
      <sz val="10"/>
      <name val="AngsanaUPC"/>
      <family val="1"/>
    </font>
    <font>
      <b/>
      <sz val="16"/>
      <name val="AngsanaUPC"/>
      <family val="1"/>
    </font>
    <font>
      <b/>
      <sz val="18"/>
      <name val="AngsanaUPC"/>
      <family val="1"/>
    </font>
    <font>
      <sz val="14"/>
      <name val="AngsanaUPC"/>
      <family val="1"/>
    </font>
    <font>
      <b/>
      <sz val="14"/>
      <name val="AngsanaUPC"/>
      <family val="1"/>
    </font>
    <font>
      <sz val="14"/>
      <color indexed="8"/>
      <name val="AngsanaUPC"/>
      <family val="1"/>
    </font>
    <font>
      <sz val="9"/>
      <name val="AngsanaUPC"/>
      <family val="1"/>
    </font>
    <font>
      <sz val="12"/>
      <name val="MS Reference Sans Serif"/>
      <family val="2"/>
    </font>
    <font>
      <sz val="14"/>
      <color indexed="10"/>
      <name val="AngsanaUPC"/>
      <family val="1"/>
    </font>
    <font>
      <sz val="12"/>
      <name val="TH SarabunIT๙"/>
      <family val="2"/>
    </font>
    <font>
      <b/>
      <sz val="14"/>
      <name val="TH SarabunIT๙"/>
      <family val="2"/>
    </font>
    <font>
      <b/>
      <sz val="16"/>
      <name val="TH SarabunPSK"/>
      <family val="2"/>
    </font>
    <font>
      <sz val="14"/>
      <name val="TH SarabunIT๙"/>
      <family val="2"/>
    </font>
    <font>
      <sz val="8"/>
      <name val="Arial"/>
      <charset val="222"/>
    </font>
    <font>
      <sz val="10"/>
      <color rgb="FFFF0000"/>
      <name val="Arial"/>
      <family val="2"/>
    </font>
    <font>
      <b/>
      <sz val="14"/>
      <color rgb="FFFF0000"/>
      <name val="AngsanaUPC"/>
      <family val="1"/>
      <charset val="222"/>
    </font>
    <font>
      <b/>
      <sz val="18"/>
      <color rgb="FFFF0000"/>
      <name val="AngsanaUPC"/>
      <family val="1"/>
      <charset val="222"/>
    </font>
    <font>
      <sz val="16"/>
      <name val="TH SarabunPSK"/>
      <family val="2"/>
    </font>
    <font>
      <b/>
      <sz val="16"/>
      <name val="TH SarabunIT๙"/>
      <family val="2"/>
    </font>
    <font>
      <sz val="16"/>
      <color theme="1"/>
      <name val="TH SarabunPSK"/>
      <family val="2"/>
    </font>
    <font>
      <sz val="26"/>
      <color rgb="FFFF0000"/>
      <name val="Wingdings 2"/>
      <family val="1"/>
      <charset val="2"/>
    </font>
    <font>
      <b/>
      <sz val="18"/>
      <color rgb="FFFF0000"/>
      <name val="TH SarabunPSK"/>
      <family val="2"/>
    </font>
    <font>
      <b/>
      <sz val="24"/>
      <color rgb="FFFF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490">
    <xf numFmtId="0" fontId="0" fillId="0" borderId="0" xfId="0"/>
    <xf numFmtId="0" fontId="0" fillId="2" borderId="1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3" borderId="0" xfId="0" applyFont="1" applyFill="1" applyAlignment="1">
      <alignment horizontal="left"/>
    </xf>
    <xf numFmtId="0" fontId="7" fillId="0" borderId="0" xfId="0" applyFont="1"/>
    <xf numFmtId="0" fontId="12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0" fillId="0" borderId="6" xfId="0" applyBorder="1"/>
    <xf numFmtId="0" fontId="0" fillId="8" borderId="5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0" fillId="8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" fillId="8" borderId="5" xfId="0" applyFont="1" applyFill="1" applyBorder="1" applyAlignment="1">
      <alignment horizontal="center"/>
    </xf>
    <xf numFmtId="0" fontId="17" fillId="8" borderId="12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19" fillId="8" borderId="2" xfId="0" applyFont="1" applyFill="1" applyBorder="1" applyAlignment="1">
      <alignment horizontal="center"/>
    </xf>
    <xf numFmtId="0" fontId="19" fillId="8" borderId="3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19" fillId="8" borderId="5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  <xf numFmtId="0" fontId="20" fillId="8" borderId="13" xfId="0" applyFont="1" applyFill="1" applyBorder="1" applyAlignment="1">
      <alignment horizontal="center"/>
    </xf>
    <xf numFmtId="0" fontId="21" fillId="0" borderId="0" xfId="0" applyFont="1"/>
    <xf numFmtId="0" fontId="23" fillId="0" borderId="0" xfId="0" applyFont="1"/>
    <xf numFmtId="0" fontId="21" fillId="0" borderId="1" xfId="0" applyFont="1" applyBorder="1"/>
    <xf numFmtId="0" fontId="25" fillId="0" borderId="0" xfId="0" applyFont="1"/>
    <xf numFmtId="0" fontId="27" fillId="0" borderId="0" xfId="0" applyFont="1"/>
    <xf numFmtId="0" fontId="24" fillId="0" borderId="0" xfId="0" applyFont="1"/>
    <xf numFmtId="0" fontId="21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7" fillId="8" borderId="1" xfId="0" applyFont="1" applyFill="1" applyBorder="1" applyAlignment="1">
      <alignment horizontal="center"/>
    </xf>
    <xf numFmtId="0" fontId="27" fillId="8" borderId="10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2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27" fillId="8" borderId="13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187" fontId="27" fillId="8" borderId="1" xfId="0" applyNumberFormat="1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0" fontId="20" fillId="8" borderId="13" xfId="0" applyFont="1" applyFill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1" fontId="19" fillId="8" borderId="3" xfId="0" applyNumberFormat="1" applyFont="1" applyFill="1" applyBorder="1" applyAlignment="1">
      <alignment horizontal="center" vertical="center"/>
    </xf>
    <xf numFmtId="1" fontId="19" fillId="8" borderId="7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8" borderId="13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9" fillId="8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27" fillId="8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28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top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13" xfId="0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 vertical="center"/>
    </xf>
    <xf numFmtId="0" fontId="0" fillId="10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3" fillId="11" borderId="1" xfId="0" applyFon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0" fillId="9" borderId="5" xfId="0" applyFill="1" applyBorder="1" applyAlignment="1" applyProtection="1">
      <alignment horizontal="center"/>
      <protection locked="0"/>
    </xf>
    <xf numFmtId="0" fontId="12" fillId="11" borderId="1" xfId="0" applyFont="1" applyFill="1" applyBorder="1" applyAlignment="1" applyProtection="1">
      <alignment horizontal="center"/>
      <protection locked="0"/>
    </xf>
    <xf numFmtId="2" fontId="3" fillId="8" borderId="1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27" fillId="0" borderId="0" xfId="0" applyFont="1" applyAlignment="1">
      <alignment horizontal="right" vertical="center"/>
    </xf>
    <xf numFmtId="1" fontId="27" fillId="8" borderId="14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0" fillId="0" borderId="12" xfId="0" applyBorder="1"/>
    <xf numFmtId="0" fontId="3" fillId="5" borderId="1" xfId="0" applyFont="1" applyFill="1" applyBorder="1" applyAlignment="1" applyProtection="1">
      <alignment horizontal="center"/>
      <protection locked="0"/>
    </xf>
    <xf numFmtId="0" fontId="33" fillId="0" borderId="0" xfId="0" applyFont="1"/>
    <xf numFmtId="0" fontId="34" fillId="0" borderId="0" xfId="0" applyFont="1"/>
    <xf numFmtId="0" fontId="15" fillId="0" borderId="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36" fillId="0" borderId="0" xfId="0" applyFont="1"/>
    <xf numFmtId="0" fontId="0" fillId="0" borderId="0" xfId="0" applyProtection="1">
      <protection hidden="1"/>
    </xf>
    <xf numFmtId="0" fontId="27" fillId="0" borderId="0" xfId="0" applyFont="1" applyProtection="1">
      <protection hidden="1"/>
    </xf>
    <xf numFmtId="0" fontId="27" fillId="8" borderId="1" xfId="0" applyFont="1" applyFill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8" borderId="1" xfId="0" applyFont="1" applyFill="1" applyBorder="1" applyAlignment="1" applyProtection="1">
      <alignment horizontal="center" vertical="center"/>
      <protection hidden="1"/>
    </xf>
    <xf numFmtId="0" fontId="27" fillId="8" borderId="4" xfId="0" applyFont="1" applyFill="1" applyBorder="1" applyAlignment="1" applyProtection="1">
      <alignment horizontal="center"/>
      <protection hidden="1"/>
    </xf>
    <xf numFmtId="0" fontId="17" fillId="8" borderId="2" xfId="0" applyFont="1" applyFill="1" applyBorder="1" applyAlignment="1" applyProtection="1">
      <alignment horizontal="center" vertical="center"/>
      <protection hidden="1"/>
    </xf>
    <xf numFmtId="0" fontId="17" fillId="8" borderId="12" xfId="0" applyFont="1" applyFill="1" applyBorder="1" applyAlignment="1" applyProtection="1">
      <alignment horizontal="center" vertical="center"/>
      <protection hidden="1"/>
    </xf>
    <xf numFmtId="0" fontId="27" fillId="8" borderId="2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27" fillId="8" borderId="13" xfId="0" applyFont="1" applyFill="1" applyBorder="1" applyAlignment="1" applyProtection="1">
      <alignment horizontal="center" vertical="center"/>
      <protection hidden="1"/>
    </xf>
    <xf numFmtId="0" fontId="29" fillId="8" borderId="1" xfId="0" applyFont="1" applyFill="1" applyBorder="1" applyAlignment="1" applyProtection="1">
      <alignment horizontal="center" vertical="center"/>
      <protection hidden="1"/>
    </xf>
    <xf numFmtId="0" fontId="27" fillId="8" borderId="7" xfId="0" applyFont="1" applyFill="1" applyBorder="1" applyAlignment="1" applyProtection="1">
      <alignment horizontal="center" vertical="center"/>
      <protection hidden="1"/>
    </xf>
    <xf numFmtId="0" fontId="17" fillId="8" borderId="3" xfId="0" applyFont="1" applyFill="1" applyBorder="1" applyAlignment="1" applyProtection="1">
      <alignment horizontal="center" vertical="center"/>
      <protection hidden="1"/>
    </xf>
    <xf numFmtId="0" fontId="17" fillId="8" borderId="0" xfId="0" applyFont="1" applyFill="1" applyAlignment="1" applyProtection="1">
      <alignment horizontal="center" vertical="center"/>
      <protection hidden="1"/>
    </xf>
    <xf numFmtId="0" fontId="27" fillId="8" borderId="4" xfId="0" applyFont="1" applyFill="1" applyBorder="1" applyAlignment="1" applyProtection="1">
      <alignment horizontal="center" vertical="center"/>
      <protection hidden="1"/>
    </xf>
    <xf numFmtId="0" fontId="27" fillId="8" borderId="2" xfId="0" applyFont="1" applyFill="1" applyBorder="1" applyAlignment="1" applyProtection="1">
      <alignment horizontal="center" vertical="center"/>
      <protection hidden="1"/>
    </xf>
    <xf numFmtId="0" fontId="27" fillId="8" borderId="3" xfId="0" applyFont="1" applyFill="1" applyBorder="1" applyAlignment="1" applyProtection="1">
      <alignment horizontal="center"/>
      <protection hidden="1"/>
    </xf>
    <xf numFmtId="0" fontId="24" fillId="8" borderId="2" xfId="0" applyFont="1" applyFill="1" applyBorder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8" fillId="8" borderId="2" xfId="0" applyFont="1" applyFill="1" applyBorder="1" applyAlignment="1" applyProtection="1">
      <alignment horizontal="center"/>
      <protection hidden="1"/>
    </xf>
    <xf numFmtId="0" fontId="21" fillId="8" borderId="2" xfId="0" applyFont="1" applyFill="1" applyBorder="1" applyAlignment="1" applyProtection="1">
      <alignment horizontal="center" vertical="center"/>
      <protection hidden="1"/>
    </xf>
    <xf numFmtId="1" fontId="27" fillId="8" borderId="1" xfId="0" applyNumberFormat="1" applyFont="1" applyFill="1" applyBorder="1" applyAlignment="1" applyProtection="1">
      <alignment horizontal="center" vertical="center"/>
      <protection hidden="1"/>
    </xf>
    <xf numFmtId="0" fontId="17" fillId="8" borderId="8" xfId="0" applyFont="1" applyFill="1" applyBorder="1" applyAlignment="1" applyProtection="1">
      <alignment horizontal="center" vertical="center"/>
      <protection hidden="1"/>
    </xf>
    <xf numFmtId="1" fontId="27" fillId="8" borderId="3" xfId="0" applyNumberFormat="1" applyFont="1" applyFill="1" applyBorder="1" applyAlignment="1" applyProtection="1">
      <alignment horizontal="center" vertical="center"/>
      <protection hidden="1"/>
    </xf>
    <xf numFmtId="0" fontId="27" fillId="8" borderId="5" xfId="0" applyFont="1" applyFill="1" applyBorder="1" applyAlignment="1" applyProtection="1">
      <alignment horizontal="center" vertical="center"/>
      <protection hidden="1"/>
    </xf>
    <xf numFmtId="0" fontId="21" fillId="8" borderId="3" xfId="0" applyFont="1" applyFill="1" applyBorder="1" applyAlignment="1" applyProtection="1">
      <alignment horizontal="center"/>
      <protection hidden="1"/>
    </xf>
    <xf numFmtId="0" fontId="24" fillId="8" borderId="4" xfId="0" applyFont="1" applyFill="1" applyBorder="1" applyAlignment="1" applyProtection="1">
      <alignment horizontal="center"/>
      <protection hidden="1"/>
    </xf>
    <xf numFmtId="0" fontId="21" fillId="8" borderId="3" xfId="0" applyFont="1" applyFill="1" applyBorder="1" applyAlignment="1" applyProtection="1">
      <alignment horizontal="center" vertical="center"/>
      <protection hidden="1"/>
    </xf>
    <xf numFmtId="0" fontId="27" fillId="8" borderId="10" xfId="0" applyFont="1" applyFill="1" applyBorder="1" applyAlignment="1" applyProtection="1">
      <alignment horizontal="center"/>
      <protection hidden="1"/>
    </xf>
    <xf numFmtId="0" fontId="27" fillId="8" borderId="14" xfId="0" applyFont="1" applyFill="1" applyBorder="1" applyAlignment="1" applyProtection="1">
      <alignment horizontal="center"/>
      <protection hidden="1"/>
    </xf>
    <xf numFmtId="0" fontId="27" fillId="8" borderId="5" xfId="0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8" borderId="13" xfId="0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left" vertical="center"/>
      <protection hidden="1"/>
    </xf>
    <xf numFmtId="0" fontId="29" fillId="0" borderId="1" xfId="0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1" fontId="27" fillId="0" borderId="1" xfId="0" applyNumberFormat="1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vertical="center"/>
      <protection hidden="1"/>
    </xf>
    <xf numFmtId="0" fontId="19" fillId="8" borderId="5" xfId="0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 vertical="center"/>
      <protection hidden="1"/>
    </xf>
    <xf numFmtId="0" fontId="19" fillId="8" borderId="1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top"/>
      <protection hidden="1"/>
    </xf>
    <xf numFmtId="0" fontId="21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vertical="top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19" fillId="0" borderId="4" xfId="0" applyFont="1" applyBorder="1" applyAlignment="1" applyProtection="1">
      <alignment vertical="center"/>
      <protection hidden="1"/>
    </xf>
    <xf numFmtId="0" fontId="19" fillId="0" borderId="9" xfId="0" applyFont="1" applyBorder="1" applyProtection="1"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1" xfId="0" applyFont="1" applyBorder="1" applyProtection="1">
      <protection hidden="1"/>
    </xf>
    <xf numFmtId="0" fontId="27" fillId="0" borderId="0" xfId="0" applyFont="1" applyAlignment="1" applyProtection="1">
      <alignment horizontal="right"/>
      <protection hidden="1"/>
    </xf>
    <xf numFmtId="0" fontId="3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1" fillId="12" borderId="1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6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189" fontId="11" fillId="0" borderId="0" xfId="0" applyNumberFormat="1" applyFont="1"/>
    <xf numFmtId="187" fontId="0" fillId="0" borderId="0" xfId="0" applyNumberFormat="1" applyAlignment="1">
      <alignment horizontal="left"/>
    </xf>
    <xf numFmtId="0" fontId="40" fillId="0" borderId="0" xfId="0" applyFont="1" applyAlignment="1">
      <alignment vertical="center"/>
    </xf>
    <xf numFmtId="0" fontId="16" fillId="0" borderId="0" xfId="0" applyFont="1"/>
    <xf numFmtId="0" fontId="41" fillId="0" borderId="0" xfId="0" applyFont="1"/>
    <xf numFmtId="0" fontId="16" fillId="14" borderId="14" xfId="0" applyFont="1" applyFill="1" applyBorder="1" applyAlignment="1" applyProtection="1">
      <alignment horizontal="left" vertical="center"/>
      <protection locked="0"/>
    </xf>
    <xf numFmtId="0" fontId="16" fillId="14" borderId="14" xfId="0" applyFont="1" applyFill="1" applyBorder="1" applyAlignment="1" applyProtection="1">
      <alignment vertical="center"/>
      <protection locked="0"/>
    </xf>
    <xf numFmtId="0" fontId="35" fillId="15" borderId="1" xfId="0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left"/>
    </xf>
    <xf numFmtId="1" fontId="12" fillId="8" borderId="1" xfId="0" applyNumberFormat="1" applyFont="1" applyFill="1" applyBorder="1" applyAlignment="1">
      <alignment horizontal="left"/>
    </xf>
    <xf numFmtId="0" fontId="42" fillId="15" borderId="1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/>
    <xf numFmtId="0" fontId="23" fillId="9" borderId="1" xfId="0" applyFont="1" applyFill="1" applyBorder="1"/>
    <xf numFmtId="0" fontId="23" fillId="16" borderId="1" xfId="0" applyFont="1" applyFill="1" applyBorder="1"/>
    <xf numFmtId="0" fontId="23" fillId="13" borderId="1" xfId="0" applyFont="1" applyFill="1" applyBorder="1"/>
    <xf numFmtId="187" fontId="23" fillId="0" borderId="1" xfId="0" applyNumberFormat="1" applyFont="1" applyBorder="1" applyAlignment="1">
      <alignment horizontal="center" vertical="center"/>
    </xf>
    <xf numFmtId="188" fontId="23" fillId="0" borderId="1" xfId="0" applyNumberFormat="1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1" fontId="23" fillId="9" borderId="1" xfId="0" applyNumberFormat="1" applyFont="1" applyFill="1" applyBorder="1" applyAlignment="1">
      <alignment horizontal="center" vertical="center"/>
    </xf>
    <xf numFmtId="188" fontId="23" fillId="9" borderId="1" xfId="0" applyNumberFormat="1" applyFont="1" applyFill="1" applyBorder="1" applyAlignment="1">
      <alignment horizontal="center"/>
    </xf>
    <xf numFmtId="187" fontId="23" fillId="9" borderId="1" xfId="0" applyNumberFormat="1" applyFont="1" applyFill="1" applyBorder="1" applyAlignment="1">
      <alignment horizontal="center" vertical="center"/>
    </xf>
    <xf numFmtId="188" fontId="23" fillId="9" borderId="1" xfId="0" applyNumberFormat="1" applyFont="1" applyFill="1" applyBorder="1" applyAlignment="1">
      <alignment horizontal="center" vertical="center"/>
    </xf>
    <xf numFmtId="188" fontId="23" fillId="0" borderId="1" xfId="0" applyNumberFormat="1" applyFont="1" applyBorder="1" applyAlignment="1">
      <alignment horizontal="center"/>
    </xf>
    <xf numFmtId="0" fontId="23" fillId="16" borderId="1" xfId="0" applyFont="1" applyFill="1" applyBorder="1" applyAlignment="1">
      <alignment horizontal="center" vertical="center"/>
    </xf>
    <xf numFmtId="187" fontId="23" fillId="16" borderId="1" xfId="0" applyNumberFormat="1" applyFont="1" applyFill="1" applyBorder="1" applyAlignment="1">
      <alignment horizontal="center" vertical="center"/>
    </xf>
    <xf numFmtId="188" fontId="23" fillId="16" borderId="1" xfId="0" applyNumberFormat="1" applyFont="1" applyFill="1" applyBorder="1" applyAlignment="1">
      <alignment horizontal="center"/>
    </xf>
    <xf numFmtId="188" fontId="23" fillId="16" borderId="1" xfId="0" applyNumberFormat="1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187" fontId="23" fillId="13" borderId="1" xfId="0" applyNumberFormat="1" applyFont="1" applyFill="1" applyBorder="1" applyAlignment="1">
      <alignment horizontal="center" vertical="center"/>
    </xf>
    <xf numFmtId="188" fontId="23" fillId="13" borderId="1" xfId="0" applyNumberFormat="1" applyFont="1" applyFill="1" applyBorder="1" applyAlignment="1">
      <alignment horizontal="center"/>
    </xf>
    <xf numFmtId="188" fontId="23" fillId="13" borderId="1" xfId="0" applyNumberFormat="1" applyFont="1" applyFill="1" applyBorder="1" applyAlignment="1">
      <alignment horizontal="center" vertical="center"/>
    </xf>
    <xf numFmtId="190" fontId="34" fillId="0" borderId="0" xfId="0" applyNumberFormat="1" applyFont="1" applyAlignment="1" applyProtection="1">
      <alignment horizontal="left" vertical="center"/>
      <protection hidden="1"/>
    </xf>
    <xf numFmtId="187" fontId="3" fillId="11" borderId="1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Protection="1">
      <protection hidden="1"/>
    </xf>
    <xf numFmtId="0" fontId="34" fillId="0" borderId="0" xfId="0" applyFont="1" applyAlignment="1" applyProtection="1">
      <alignment horizontal="left"/>
      <protection hidden="1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16" fillId="14" borderId="1" xfId="0" applyFont="1" applyFill="1" applyBorder="1" applyAlignment="1" applyProtection="1">
      <alignment horizontal="center" vertical="center"/>
      <protection locked="0"/>
    </xf>
    <xf numFmtId="0" fontId="41" fillId="10" borderId="1" xfId="0" applyFont="1" applyFill="1" applyBorder="1" applyAlignment="1" applyProtection="1">
      <alignment horizontal="center" vertical="center"/>
      <protection locked="0"/>
    </xf>
    <xf numFmtId="0" fontId="43" fillId="14" borderId="1" xfId="0" applyFont="1" applyFill="1" applyBorder="1" applyAlignment="1" applyProtection="1">
      <alignment horizontal="center" vertical="top"/>
      <protection locked="0"/>
    </xf>
    <xf numFmtId="1" fontId="41" fillId="14" borderId="13" xfId="0" applyNumberFormat="1" applyFont="1" applyFill="1" applyBorder="1" applyAlignment="1" applyProtection="1">
      <alignment horizontal="center" vertical="center"/>
      <protection locked="0"/>
    </xf>
    <xf numFmtId="1" fontId="41" fillId="14" borderId="25" xfId="0" applyNumberFormat="1" applyFont="1" applyFill="1" applyBorder="1" applyAlignment="1" applyProtection="1">
      <alignment horizontal="center" vertical="center"/>
      <protection locked="0"/>
    </xf>
    <xf numFmtId="0" fontId="35" fillId="15" borderId="13" xfId="0" applyFont="1" applyFill="1" applyBorder="1" applyAlignment="1">
      <alignment horizontal="center" vertical="center"/>
    </xf>
    <xf numFmtId="0" fontId="35" fillId="15" borderId="25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6" fillId="14" borderId="1" xfId="0" applyFont="1" applyFill="1" applyBorder="1" applyAlignment="1" applyProtection="1">
      <alignment horizontal="left" vertical="center"/>
      <protection locked="0"/>
    </xf>
    <xf numFmtId="0" fontId="34" fillId="15" borderId="14" xfId="0" applyFont="1" applyFill="1" applyBorder="1" applyAlignment="1">
      <alignment horizontal="center" vertical="top"/>
    </xf>
    <xf numFmtId="0" fontId="27" fillId="0" borderId="1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Protection="1">
      <protection locked="0"/>
    </xf>
    <xf numFmtId="0" fontId="21" fillId="0" borderId="5" xfId="1" applyFont="1" applyBorder="1" applyProtection="1">
      <protection locked="0"/>
    </xf>
    <xf numFmtId="0" fontId="21" fillId="12" borderId="1" xfId="1" applyFont="1" applyFill="1" applyBorder="1" applyAlignment="1" applyProtection="1">
      <alignment horizontal="center" vertical="center"/>
      <protection locked="0"/>
    </xf>
    <xf numFmtId="0" fontId="30" fillId="12" borderId="1" xfId="1" applyFont="1" applyFill="1" applyBorder="1" applyAlignment="1" applyProtection="1">
      <alignment horizontal="center" vertical="center"/>
      <protection locked="0"/>
    </xf>
    <xf numFmtId="0" fontId="43" fillId="14" borderId="1" xfId="1" applyFont="1" applyFill="1" applyBorder="1" applyAlignment="1" applyProtection="1">
      <alignment horizontal="center" vertical="top"/>
      <protection locked="0"/>
    </xf>
    <xf numFmtId="1" fontId="41" fillId="14" borderId="13" xfId="1" applyNumberFormat="1" applyFont="1" applyFill="1" applyBorder="1" applyAlignment="1" applyProtection="1">
      <alignment horizontal="center" vertical="center"/>
      <protection locked="0"/>
    </xf>
    <xf numFmtId="1" fontId="41" fillId="14" borderId="25" xfId="1" applyNumberFormat="1" applyFont="1" applyFill="1" applyBorder="1" applyAlignment="1" applyProtection="1">
      <alignment horizontal="center" vertical="center"/>
      <protection locked="0"/>
    </xf>
    <xf numFmtId="0" fontId="16" fillId="14" borderId="14" xfId="0" applyFont="1" applyFill="1" applyBorder="1" applyAlignment="1" applyProtection="1">
      <alignment horizontal="left" vertical="center"/>
      <protection locked="0"/>
    </xf>
    <xf numFmtId="0" fontId="16" fillId="14" borderId="1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7" fontId="16" fillId="8" borderId="14" xfId="0" applyNumberFormat="1" applyFont="1" applyFill="1" applyBorder="1" applyAlignment="1" applyProtection="1">
      <alignment horizontal="left" vertical="center"/>
      <protection hidden="1"/>
    </xf>
    <xf numFmtId="187" fontId="16" fillId="8" borderId="1" xfId="0" applyNumberFormat="1" applyFont="1" applyFill="1" applyBorder="1" applyAlignment="1" applyProtection="1">
      <alignment horizontal="left" vertical="center"/>
      <protection hidden="1"/>
    </xf>
    <xf numFmtId="0" fontId="16" fillId="14" borderId="5" xfId="0" applyFont="1" applyFill="1" applyBorder="1" applyAlignment="1" applyProtection="1">
      <alignment horizontal="left" vertical="center"/>
      <protection locked="0"/>
    </xf>
    <xf numFmtId="0" fontId="16" fillId="8" borderId="14" xfId="0" applyFont="1" applyFill="1" applyBorder="1" applyAlignment="1" applyProtection="1">
      <alignment horizontal="left" vertical="center"/>
      <protection hidden="1"/>
    </xf>
    <xf numFmtId="0" fontId="16" fillId="8" borderId="1" xfId="0" applyFont="1" applyFill="1" applyBorder="1" applyAlignment="1" applyProtection="1">
      <alignment horizontal="left" vertical="center"/>
      <protection hidden="1"/>
    </xf>
    <xf numFmtId="0" fontId="42" fillId="15" borderId="1" xfId="0" applyFont="1" applyFill="1" applyBorder="1" applyAlignment="1">
      <alignment horizontal="center" vertical="center"/>
    </xf>
    <xf numFmtId="0" fontId="42" fillId="15" borderId="1" xfId="0" applyFont="1" applyFill="1" applyBorder="1" applyAlignment="1">
      <alignment horizontal="left" vertical="center" indent="1"/>
    </xf>
    <xf numFmtId="0" fontId="16" fillId="8" borderId="18" xfId="0" applyFont="1" applyFill="1" applyBorder="1" applyAlignment="1" applyProtection="1">
      <alignment horizontal="left" vertical="center"/>
      <protection hidden="1"/>
    </xf>
    <xf numFmtId="0" fontId="16" fillId="14" borderId="18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textRotation="90"/>
    </xf>
    <xf numFmtId="0" fontId="9" fillId="0" borderId="6" xfId="0" applyFont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27" fillId="8" borderId="13" xfId="0" applyFont="1" applyFill="1" applyBorder="1" applyAlignment="1" applyProtection="1">
      <alignment horizontal="center" vertical="center"/>
      <protection hidden="1"/>
    </xf>
    <xf numFmtId="0" fontId="27" fillId="8" borderId="18" xfId="0" applyFont="1" applyFill="1" applyBorder="1" applyAlignment="1" applyProtection="1">
      <alignment horizontal="center" vertical="center"/>
      <protection hidden="1"/>
    </xf>
    <xf numFmtId="0" fontId="27" fillId="8" borderId="14" xfId="0" applyFont="1" applyFill="1" applyBorder="1" applyAlignment="1" applyProtection="1">
      <alignment horizontal="center" vertical="center"/>
      <protection hidden="1"/>
    </xf>
    <xf numFmtId="0" fontId="27" fillId="8" borderId="7" xfId="0" applyFont="1" applyFill="1" applyBorder="1" applyAlignment="1" applyProtection="1">
      <alignment horizontal="center"/>
      <protection hidden="1"/>
    </xf>
    <xf numFmtId="0" fontId="27" fillId="8" borderId="11" xfId="0" applyFont="1" applyFill="1" applyBorder="1" applyAlignment="1" applyProtection="1">
      <alignment horizontal="center"/>
      <protection hidden="1"/>
    </xf>
    <xf numFmtId="0" fontId="24" fillId="8" borderId="13" xfId="0" applyFont="1" applyFill="1" applyBorder="1" applyAlignment="1" applyProtection="1">
      <alignment horizontal="center" vertical="center"/>
      <protection hidden="1"/>
    </xf>
    <xf numFmtId="0" fontId="24" fillId="8" borderId="18" xfId="0" applyFont="1" applyFill="1" applyBorder="1" applyAlignment="1" applyProtection="1">
      <alignment horizontal="center" vertical="center"/>
      <protection hidden="1"/>
    </xf>
    <xf numFmtId="0" fontId="24" fillId="8" borderId="14" xfId="0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top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27" fillId="0" borderId="11" xfId="0" applyFont="1" applyBorder="1" applyAlignment="1" applyProtection="1">
      <alignment horizontal="center" vertical="center"/>
      <protection hidden="1"/>
    </xf>
    <xf numFmtId="0" fontId="27" fillId="0" borderId="6" xfId="0" applyFont="1" applyBorder="1" applyAlignment="1" applyProtection="1">
      <alignment horizontal="center" vertical="center"/>
      <protection hidden="1"/>
    </xf>
    <xf numFmtId="0" fontId="27" fillId="0" borderId="10" xfId="0" applyFont="1" applyBorder="1" applyAlignment="1" applyProtection="1">
      <alignment horizontal="center" vertical="center"/>
      <protection hidden="1"/>
    </xf>
    <xf numFmtId="187" fontId="36" fillId="0" borderId="13" xfId="0" applyNumberFormat="1" applyFont="1" applyBorder="1" applyAlignment="1" applyProtection="1">
      <alignment horizontal="center" vertical="center"/>
      <protection hidden="1"/>
    </xf>
    <xf numFmtId="187" fontId="36" fillId="0" borderId="14" xfId="0" applyNumberFormat="1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21" fillId="8" borderId="1" xfId="0" applyFont="1" applyFill="1" applyBorder="1" applyAlignment="1" applyProtection="1">
      <alignment horizontal="center" textRotation="90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4" fillId="8" borderId="2" xfId="0" applyFont="1" applyFill="1" applyBorder="1" applyAlignment="1" applyProtection="1">
      <alignment horizontal="center" vertical="center"/>
      <protection hidden="1"/>
    </xf>
    <xf numFmtId="0" fontId="24" fillId="8" borderId="5" xfId="0" applyFont="1" applyFill="1" applyBorder="1" applyAlignment="1" applyProtection="1">
      <alignment horizontal="center" vertical="center"/>
      <protection hidden="1"/>
    </xf>
    <xf numFmtId="0" fontId="27" fillId="8" borderId="13" xfId="0" applyFont="1" applyFill="1" applyBorder="1" applyAlignment="1" applyProtection="1">
      <alignment horizontal="center"/>
      <protection hidden="1"/>
    </xf>
    <xf numFmtId="0" fontId="27" fillId="8" borderId="18" xfId="0" applyFont="1" applyFill="1" applyBorder="1" applyAlignment="1" applyProtection="1">
      <alignment horizontal="center"/>
      <protection hidden="1"/>
    </xf>
    <xf numFmtId="0" fontId="27" fillId="8" borderId="14" xfId="0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87" fontId="34" fillId="0" borderId="0" xfId="0" applyNumberFormat="1" applyFont="1" applyAlignment="1" applyProtection="1">
      <alignment horizontal="left" vertical="center"/>
      <protection hidden="1"/>
    </xf>
    <xf numFmtId="0" fontId="27" fillId="8" borderId="4" xfId="0" applyFont="1" applyFill="1" applyBorder="1" applyAlignment="1" applyProtection="1">
      <alignment horizontal="center" vertical="center"/>
      <protection hidden="1"/>
    </xf>
    <xf numFmtId="0" fontId="27" fillId="8" borderId="12" xfId="0" applyFont="1" applyFill="1" applyBorder="1" applyAlignment="1" applyProtection="1">
      <alignment horizontal="center" vertical="center"/>
      <protection hidden="1"/>
    </xf>
    <xf numFmtId="0" fontId="27" fillId="8" borderId="9" xfId="0" applyFont="1" applyFill="1" applyBorder="1" applyAlignment="1" applyProtection="1">
      <alignment horizontal="center" vertical="center"/>
      <protection hidden="1"/>
    </xf>
    <xf numFmtId="0" fontId="21" fillId="8" borderId="1" xfId="0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27" fillId="0" borderId="13" xfId="0" applyNumberFormat="1" applyFont="1" applyBorder="1" applyAlignment="1" applyProtection="1">
      <alignment horizontal="center" vertical="center"/>
      <protection hidden="1"/>
    </xf>
    <xf numFmtId="1" fontId="27" fillId="0" borderId="18" xfId="0" applyNumberFormat="1" applyFont="1" applyBorder="1" applyAlignment="1" applyProtection="1">
      <alignment horizontal="center" vertical="center"/>
      <protection hidden="1"/>
    </xf>
    <xf numFmtId="1" fontId="27" fillId="0" borderId="14" xfId="0" applyNumberFormat="1" applyFont="1" applyBorder="1" applyAlignment="1" applyProtection="1">
      <alignment horizontal="center" vertical="center"/>
      <protection hidden="1"/>
    </xf>
    <xf numFmtId="0" fontId="24" fillId="8" borderId="4" xfId="0" applyFont="1" applyFill="1" applyBorder="1" applyAlignment="1" applyProtection="1">
      <alignment horizontal="center" vertical="center"/>
      <protection hidden="1"/>
    </xf>
    <xf numFmtId="0" fontId="24" fillId="8" borderId="12" xfId="0" applyFont="1" applyFill="1" applyBorder="1" applyAlignment="1" applyProtection="1">
      <alignment horizontal="center" vertical="center"/>
      <protection hidden="1"/>
    </xf>
    <xf numFmtId="0" fontId="24" fillId="8" borderId="9" xfId="0" applyFont="1" applyFill="1" applyBorder="1" applyAlignment="1" applyProtection="1">
      <alignment horizontal="center" vertical="center"/>
      <protection hidden="1"/>
    </xf>
    <xf numFmtId="0" fontId="23" fillId="0" borderId="4" xfId="0" applyFont="1" applyBorder="1" applyAlignment="1" applyProtection="1">
      <alignment horizontal="center"/>
      <protection hidden="1"/>
    </xf>
    <xf numFmtId="0" fontId="23" fillId="0" borderId="9" xfId="0" applyFont="1" applyBorder="1" applyAlignment="1" applyProtection="1">
      <alignment horizontal="center"/>
      <protection hidden="1"/>
    </xf>
    <xf numFmtId="2" fontId="15" fillId="0" borderId="1" xfId="0" applyNumberFormat="1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27" fillId="0" borderId="4" xfId="0" applyFont="1" applyBorder="1" applyAlignment="1" applyProtection="1">
      <alignment horizontal="center" vertical="center"/>
      <protection hidden="1"/>
    </xf>
    <xf numFmtId="0" fontId="27" fillId="0" borderId="12" xfId="0" applyFont="1" applyBorder="1" applyAlignment="1" applyProtection="1">
      <alignment horizontal="center" vertical="center"/>
      <protection hidden="1"/>
    </xf>
    <xf numFmtId="0" fontId="27" fillId="0" borderId="9" xfId="0" applyFont="1" applyBorder="1" applyAlignment="1" applyProtection="1">
      <alignment horizontal="center" vertical="center"/>
      <protection hidden="1"/>
    </xf>
    <xf numFmtId="0" fontId="21" fillId="8" borderId="2" xfId="0" applyFont="1" applyFill="1" applyBorder="1" applyAlignment="1" applyProtection="1">
      <alignment horizontal="center" textRotation="90"/>
      <protection hidden="1"/>
    </xf>
    <xf numFmtId="0" fontId="21" fillId="8" borderId="3" xfId="0" applyFont="1" applyFill="1" applyBorder="1" applyAlignment="1" applyProtection="1">
      <alignment horizontal="center" textRotation="90"/>
      <protection hidden="1"/>
    </xf>
    <xf numFmtId="0" fontId="21" fillId="8" borderId="5" xfId="0" applyFont="1" applyFill="1" applyBorder="1" applyAlignment="1" applyProtection="1">
      <alignment horizontal="center" textRotation="90"/>
      <protection hidden="1"/>
    </xf>
    <xf numFmtId="0" fontId="36" fillId="0" borderId="13" xfId="0" applyFont="1" applyBorder="1" applyAlignment="1" applyProtection="1">
      <alignment horizontal="center" vertical="center"/>
      <protection hidden="1"/>
    </xf>
    <xf numFmtId="0" fontId="36" fillId="0" borderId="14" xfId="0" applyFont="1" applyBorder="1" applyAlignment="1" applyProtection="1">
      <alignment horizontal="center" vertical="center"/>
      <protection hidden="1"/>
    </xf>
    <xf numFmtId="0" fontId="27" fillId="0" borderId="13" xfId="0" applyFont="1" applyBorder="1" applyAlignment="1" applyProtection="1">
      <alignment horizontal="center" vertical="center"/>
      <protection hidden="1"/>
    </xf>
    <xf numFmtId="0" fontId="27" fillId="0" borderId="18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31" fillId="0" borderId="13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2" fontId="15" fillId="0" borderId="13" xfId="0" applyNumberFormat="1" applyFont="1" applyBorder="1" applyAlignment="1" applyProtection="1">
      <alignment horizontal="center" vertical="center"/>
      <protection hidden="1"/>
    </xf>
    <xf numFmtId="2" fontId="15" fillId="0" borderId="14" xfId="0" applyNumberFormat="1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87" fontId="27" fillId="8" borderId="13" xfId="0" applyNumberFormat="1" applyFont="1" applyFill="1" applyBorder="1" applyAlignment="1">
      <alignment horizontal="center" vertical="center"/>
    </xf>
    <xf numFmtId="187" fontId="27" fillId="8" borderId="18" xfId="0" applyNumberFormat="1" applyFont="1" applyFill="1" applyBorder="1" applyAlignment="1">
      <alignment horizontal="center" vertical="center"/>
    </xf>
    <xf numFmtId="187" fontId="27" fillId="8" borderId="14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23" fillId="0" borderId="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8" borderId="7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 textRotation="90"/>
    </xf>
    <xf numFmtId="187" fontId="36" fillId="0" borderId="13" xfId="0" applyNumberFormat="1" applyFont="1" applyBorder="1" applyAlignment="1">
      <alignment horizontal="center" vertical="center"/>
    </xf>
    <xf numFmtId="187" fontId="36" fillId="0" borderId="14" xfId="0" applyNumberFormat="1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8" borderId="13" xfId="0" applyFont="1" applyFill="1" applyBorder="1" applyAlignment="1">
      <alignment horizontal="center"/>
    </xf>
    <xf numFmtId="0" fontId="27" fillId="8" borderId="18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4" xfId="0" applyFont="1" applyFill="1" applyBorder="1" applyAlignment="1">
      <alignment horizontal="center"/>
    </xf>
    <xf numFmtId="0" fontId="27" fillId="8" borderId="12" xfId="0" applyFont="1" applyFill="1" applyBorder="1" applyAlignment="1">
      <alignment horizontal="center"/>
    </xf>
    <xf numFmtId="0" fontId="27" fillId="8" borderId="9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textRotation="90"/>
    </xf>
    <xf numFmtId="0" fontId="21" fillId="8" borderId="3" xfId="0" applyFont="1" applyFill="1" applyBorder="1" applyAlignment="1">
      <alignment horizontal="center" textRotation="90"/>
    </xf>
    <xf numFmtId="0" fontId="21" fillId="8" borderId="5" xfId="0" applyFont="1" applyFill="1" applyBorder="1" applyAlignment="1">
      <alignment horizontal="center" textRotation="90"/>
    </xf>
    <xf numFmtId="0" fontId="20" fillId="8" borderId="2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27" fillId="8" borderId="13" xfId="0" applyFont="1" applyFill="1" applyBorder="1" applyAlignment="1">
      <alignment horizontal="center" vertical="center"/>
    </xf>
    <xf numFmtId="0" fontId="27" fillId="8" borderId="18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49" fontId="27" fillId="12" borderId="13" xfId="0" applyNumberFormat="1" applyFont="1" applyFill="1" applyBorder="1" applyAlignment="1" applyProtection="1">
      <alignment horizontal="center" vertical="center"/>
      <protection locked="0"/>
    </xf>
    <xf numFmtId="49" fontId="27" fillId="12" borderId="18" xfId="0" applyNumberFormat="1" applyFont="1" applyFill="1" applyBorder="1" applyAlignment="1" applyProtection="1">
      <alignment horizontal="center" vertical="center"/>
      <protection locked="0"/>
    </xf>
    <xf numFmtId="49" fontId="27" fillId="12" borderId="14" xfId="0" applyNumberFormat="1" applyFont="1" applyFill="1" applyBorder="1" applyAlignment="1" applyProtection="1">
      <alignment horizontal="center" vertical="center"/>
      <protection locked="0"/>
    </xf>
    <xf numFmtId="49" fontId="27" fillId="12" borderId="2" xfId="0" applyNumberFormat="1" applyFont="1" applyFill="1" applyBorder="1" applyAlignment="1" applyProtection="1">
      <alignment horizontal="center" vertical="center"/>
      <protection locked="0"/>
    </xf>
    <xf numFmtId="49" fontId="27" fillId="12" borderId="4" xfId="0" applyNumberFormat="1" applyFont="1" applyFill="1" applyBorder="1" applyAlignment="1" applyProtection="1">
      <alignment horizontal="center" vertical="center"/>
      <protection locked="0"/>
    </xf>
    <xf numFmtId="49" fontId="27" fillId="12" borderId="9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1" fontId="27" fillId="0" borderId="13" xfId="0" applyNumberFormat="1" applyFont="1" applyBorder="1" applyAlignment="1">
      <alignment horizontal="center" vertical="center"/>
    </xf>
    <xf numFmtId="1" fontId="27" fillId="0" borderId="18" xfId="0" applyNumberFormat="1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left" vertical="center"/>
      <protection locked="0"/>
    </xf>
    <xf numFmtId="0" fontId="33" fillId="0" borderId="21" xfId="0" applyFont="1" applyBorder="1" applyAlignment="1" applyProtection="1">
      <alignment horizontal="left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left" vertical="center"/>
      <protection locked="0"/>
    </xf>
    <xf numFmtId="0" fontId="33" fillId="0" borderId="23" xfId="0" applyFont="1" applyBorder="1" applyAlignment="1" applyProtection="1">
      <alignment horizontal="left" vertical="center"/>
      <protection locked="0"/>
    </xf>
    <xf numFmtId="0" fontId="33" fillId="0" borderId="24" xfId="0" applyFont="1" applyBorder="1" applyAlignment="1" applyProtection="1">
      <alignment horizontal="left" vertical="center"/>
      <protection locked="0"/>
    </xf>
  </cellXfs>
  <cellStyles count="2">
    <cellStyle name="ปกติ" xfId="0" builtinId="0"/>
    <cellStyle name="ปกติ 2" xfId="1" xr:uid="{E7F344C1-D229-4D92-8015-4C6031B64C7B}"/>
  </cellStyles>
  <dxfs count="44">
    <dxf>
      <font>
        <b/>
        <i val="0"/>
        <color rgb="FFFF000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47625</xdr:rowOff>
    </xdr:from>
    <xdr:to>
      <xdr:col>3</xdr:col>
      <xdr:colOff>647700</xdr:colOff>
      <xdr:row>0</xdr:row>
      <xdr:rowOff>247650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B1D4EF3-ED9B-44F5-87A9-F63FE181D0FD}"/>
            </a:ext>
          </a:extLst>
        </xdr:cNvPr>
        <xdr:cNvSpPr/>
      </xdr:nvSpPr>
      <xdr:spPr>
        <a:xfrm>
          <a:off x="2190750" y="47625"/>
          <a:ext cx="285750" cy="200025"/>
        </a:xfrm>
        <a:prstGeom prst="rect">
          <a:avLst/>
        </a:prstGeom>
        <a:solidFill>
          <a:srgbClr val="FFFFCC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228600</xdr:rowOff>
    </xdr:from>
    <xdr:to>
      <xdr:col>16</xdr:col>
      <xdr:colOff>0</xdr:colOff>
      <xdr:row>5</xdr:row>
      <xdr:rowOff>76200</xdr:rowOff>
    </xdr:to>
    <xdr:pic>
      <xdr:nvPicPr>
        <xdr:cNvPr id="2301" name="รูปภาพ 2" descr="C:\Users\USER\Downloads\ตราโรงเรียน 1.png">
          <a:extLst>
            <a:ext uri="{FF2B5EF4-FFF2-40B4-BE49-F238E27FC236}">
              <a16:creationId xmlns:a16="http://schemas.microsoft.com/office/drawing/2014/main" id="{25F694D3-BAC0-4A55-9E18-1CD269FF1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28600"/>
          <a:ext cx="10287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228600</xdr:rowOff>
    </xdr:from>
    <xdr:to>
      <xdr:col>15</xdr:col>
      <xdr:colOff>209550</xdr:colOff>
      <xdr:row>5</xdr:row>
      <xdr:rowOff>76200</xdr:rowOff>
    </xdr:to>
    <xdr:pic>
      <xdr:nvPicPr>
        <xdr:cNvPr id="3325" name="รูปภาพ 2" descr="C:\Users\USER\Downloads\ตราโรงเรียน 1.png">
          <a:extLst>
            <a:ext uri="{FF2B5EF4-FFF2-40B4-BE49-F238E27FC236}">
              <a16:creationId xmlns:a16="http://schemas.microsoft.com/office/drawing/2014/main" id="{9E8B659B-7816-4436-8EEF-A8D7D905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28600"/>
          <a:ext cx="10191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G68"/>
  <sheetViews>
    <sheetView tabSelected="1" workbookViewId="0">
      <selection activeCell="I1" sqref="I1"/>
    </sheetView>
  </sheetViews>
  <sheetFormatPr defaultRowHeight="12.75" x14ac:dyDescent="0.2"/>
  <cols>
    <col min="1" max="1" width="12.140625" customWidth="1"/>
    <col min="3" max="3" width="17.140625" customWidth="1"/>
    <col min="4" max="4" width="20.140625" customWidth="1"/>
    <col min="5" max="5" width="3.7109375" customWidth="1"/>
    <col min="6" max="6" width="5.5703125" customWidth="1"/>
    <col min="7" max="7" width="4.42578125" customWidth="1"/>
    <col min="8" max="17" width="3.7109375" customWidth="1"/>
    <col min="18" max="18" width="7.85546875" customWidth="1"/>
    <col min="19" max="19" width="14" customWidth="1"/>
    <col min="20" max="20" width="35.5703125" customWidth="1"/>
    <col min="21" max="21" width="37.140625" customWidth="1"/>
    <col min="26" max="26" width="30.140625" bestFit="1" customWidth="1"/>
    <col min="27" max="27" width="11" customWidth="1"/>
    <col min="28" max="28" width="30.140625" bestFit="1" customWidth="1"/>
  </cols>
  <sheetData>
    <row r="1" spans="1:33" ht="21.75" customHeight="1" x14ac:dyDescent="0.35">
      <c r="B1" s="120" t="s">
        <v>46</v>
      </c>
      <c r="E1" s="56"/>
      <c r="R1" s="289" t="s">
        <v>245</v>
      </c>
      <c r="S1" s="289"/>
      <c r="T1" s="289"/>
      <c r="U1" s="289"/>
    </row>
    <row r="2" spans="1:33" x14ac:dyDescent="0.2">
      <c r="E2" s="290"/>
      <c r="F2" s="290"/>
      <c r="G2" s="290"/>
      <c r="H2" s="290"/>
    </row>
    <row r="3" spans="1:33" s="9" customFormat="1" ht="22.5" customHeight="1" x14ac:dyDescent="0.3">
      <c r="A3"/>
      <c r="B3" s="297" t="s">
        <v>17</v>
      </c>
      <c r="C3" s="297"/>
      <c r="D3" s="232"/>
      <c r="E3" s="230"/>
      <c r="F3" s="230"/>
      <c r="G3" s="230"/>
      <c r="J3" s="229" t="s">
        <v>163</v>
      </c>
      <c r="P3" s="105"/>
      <c r="R3" s="234" t="s">
        <v>235</v>
      </c>
      <c r="S3" s="234" t="s">
        <v>53</v>
      </c>
      <c r="T3" s="272" t="s">
        <v>54</v>
      </c>
      <c r="U3" s="273" t="s">
        <v>56</v>
      </c>
      <c r="V3"/>
      <c r="W3" s="274"/>
      <c r="X3" s="276"/>
      <c r="Y3"/>
      <c r="Z3"/>
      <c r="AA3"/>
      <c r="AB3"/>
      <c r="AC3"/>
      <c r="AD3"/>
      <c r="AE3"/>
      <c r="AF3"/>
    </row>
    <row r="4" spans="1:33" s="9" customFormat="1" ht="22.5" customHeight="1" x14ac:dyDescent="0.3">
      <c r="A4"/>
      <c r="B4" s="297" t="s">
        <v>18</v>
      </c>
      <c r="C4" s="297"/>
      <c r="D4" s="233"/>
      <c r="E4" s="230"/>
      <c r="F4" s="237" t="s">
        <v>234</v>
      </c>
      <c r="G4" s="267"/>
      <c r="J4" s="229" t="s">
        <v>163</v>
      </c>
      <c r="M4" s="229"/>
      <c r="N4" s="229"/>
      <c r="R4" s="268">
        <v>1</v>
      </c>
      <c r="S4" s="284"/>
      <c r="T4" s="285"/>
      <c r="U4" s="286"/>
      <c r="V4"/>
      <c r="W4"/>
      <c r="X4" s="275"/>
      <c r="Y4"/>
      <c r="Z4"/>
      <c r="AA4"/>
      <c r="AB4"/>
      <c r="AC4"/>
      <c r="AD4"/>
      <c r="AE4"/>
      <c r="AF4"/>
      <c r="AG4"/>
    </row>
    <row r="5" spans="1:33" s="9" customFormat="1" ht="22.5" customHeight="1" x14ac:dyDescent="0.2">
      <c r="A5"/>
      <c r="B5" s="297" t="s">
        <v>19</v>
      </c>
      <c r="C5" s="297"/>
      <c r="D5" s="287"/>
      <c r="E5" s="288"/>
      <c r="F5" s="293"/>
      <c r="G5" s="288"/>
      <c r="J5" s="229" t="s">
        <v>163</v>
      </c>
      <c r="M5" s="229"/>
      <c r="N5" s="229"/>
      <c r="R5" s="268">
        <v>2</v>
      </c>
      <c r="S5" s="284"/>
      <c r="T5" s="285"/>
      <c r="U5" s="286"/>
      <c r="V5"/>
      <c r="W5"/>
      <c r="X5" s="275"/>
      <c r="Y5"/>
      <c r="Z5"/>
      <c r="AA5"/>
      <c r="AB5"/>
      <c r="AC5"/>
      <c r="AD5"/>
      <c r="AE5"/>
      <c r="AF5"/>
      <c r="AG5"/>
    </row>
    <row r="6" spans="1:33" s="9" customFormat="1" ht="22.5" customHeight="1" x14ac:dyDescent="0.2">
      <c r="A6"/>
      <c r="B6" s="297" t="s">
        <v>20</v>
      </c>
      <c r="C6" s="297"/>
      <c r="D6" s="294" t="str">
        <f>IFERROR(IF(D5="","",IF(D4=data!B3,VLOOKUP(D5,data!J4:N14,2,0),IF(D4=data!B4,VLOOKUP(D5,data!J15:N25,2,0),IF(D4=data!B5,VLOOKUP(D5,data!J26:N36,2,0),IF(D4=data!B6,VLOOKUP(D5,data!J37:N47,2,0),IF(D4=data!B7,VLOOKUP(D5,data!J48:N58,2,0),IF(D4=data!B8,VLOOKUP(D5,data!J59:N68,2,0),""))))))),"เลือกวิชาผิด")</f>
        <v/>
      </c>
      <c r="E6" s="295"/>
      <c r="F6" s="295"/>
      <c r="G6" s="295"/>
      <c r="H6" s="223"/>
      <c r="R6" s="268">
        <v>3</v>
      </c>
      <c r="S6" s="284"/>
      <c r="T6" s="285"/>
      <c r="U6" s="286"/>
      <c r="V6"/>
      <c r="W6"/>
      <c r="Y6"/>
      <c r="Z6"/>
      <c r="AA6"/>
      <c r="AB6"/>
      <c r="AC6"/>
      <c r="AD6"/>
      <c r="AE6"/>
      <c r="AF6"/>
      <c r="AG6"/>
    </row>
    <row r="7" spans="1:33" s="9" customFormat="1" ht="22.5" customHeight="1" x14ac:dyDescent="0.2">
      <c r="A7"/>
      <c r="B7" s="297" t="s">
        <v>22</v>
      </c>
      <c r="C7" s="297"/>
      <c r="D7" s="294" t="str">
        <f>IF(D5="","",VLOOKUP(D5,data!J4:N68,3,0))</f>
        <v/>
      </c>
      <c r="E7" s="295"/>
      <c r="F7" s="295"/>
      <c r="G7" s="295"/>
      <c r="H7" s="223"/>
      <c r="R7" s="268">
        <v>4</v>
      </c>
      <c r="S7" s="284"/>
      <c r="T7" s="285"/>
      <c r="U7" s="286"/>
      <c r="V7"/>
      <c r="W7"/>
      <c r="Y7"/>
      <c r="Z7"/>
      <c r="AA7"/>
      <c r="AB7"/>
      <c r="AC7"/>
      <c r="AD7"/>
      <c r="AE7"/>
      <c r="AF7"/>
      <c r="AG7"/>
    </row>
    <row r="8" spans="1:33" s="9" customFormat="1" ht="22.5" customHeight="1" x14ac:dyDescent="0.2">
      <c r="A8"/>
      <c r="B8" s="297" t="s">
        <v>220</v>
      </c>
      <c r="C8" s="297"/>
      <c r="D8" s="291" t="str">
        <f>IFERROR(IF(D6="","",IF(D4=data!B3,VLOOKUP(กรอกข้อมูลทั่วไป!D6,data!K4:M14,3,0),IF(D4=data!B4,VLOOKUP(กรอกข้อมูลทั่วไป!D6,data!K15:M25,3,0),IF(D4=data!B5,VLOOKUP(กรอกข้อมูลทั่วไป!D6,data!K26:M36,3,0),IF(D4=data!B6,VLOOKUP(กรอกข้อมูลทั่วไป!D6,data!K37:N47,3,0),IF(D4=data!B7,VLOOKUP(กรอกข้อมูลทั่วไป!D6,data!K48:M58,3,0),IF(D4=data!B8,VLOOKUP(กรอกข้อมูลทั่วไป!D6,data!K59:M68,3,0)))))))),"เลือกวิชาผิด")</f>
        <v/>
      </c>
      <c r="E8" s="292"/>
      <c r="F8" s="292"/>
      <c r="G8" s="292"/>
      <c r="H8" s="223"/>
      <c r="I8" s="296" t="s">
        <v>277</v>
      </c>
      <c r="J8" s="296"/>
      <c r="K8" s="296"/>
      <c r="L8" s="296"/>
      <c r="M8" s="277"/>
      <c r="N8" s="278" t="s">
        <v>278</v>
      </c>
      <c r="O8" s="232"/>
      <c r="R8" s="268">
        <v>5</v>
      </c>
      <c r="S8" s="269"/>
      <c r="T8" s="270"/>
      <c r="U8" s="271"/>
      <c r="V8"/>
      <c r="W8"/>
      <c r="X8"/>
      <c r="Y8"/>
      <c r="Z8"/>
      <c r="AA8"/>
      <c r="AB8"/>
      <c r="AC8"/>
      <c r="AD8"/>
      <c r="AE8"/>
      <c r="AF8"/>
      <c r="AG8"/>
    </row>
    <row r="9" spans="1:33" s="9" customFormat="1" ht="22.5" customHeight="1" x14ac:dyDescent="0.2">
      <c r="A9"/>
      <c r="B9" s="297" t="s">
        <v>166</v>
      </c>
      <c r="C9" s="297"/>
      <c r="D9" s="294" t="str">
        <f>IFERROR(IF(D6="","",IF(D4=data!B3,VLOOKUP(กรอกข้อมูลทั่วไป!D6,data!K4:N14,4,0),IF(D4=data!B4,VLOOKUP(กรอกข้อมูลทั่วไป!D6,data!K15:N25,4,0),IF(D4=data!B5,VLOOKUP(กรอกข้อมูลทั่วไป!D6,data!K26:N36,4,0),IF(D4=data!B6,VLOOKUP(กรอกข้อมูลทั่วไป!D6,data!K37:N47,4,0),IF(D4=data!B7,VLOOKUP(กรอกข้อมูลทั่วไป!D6,data!K48:N58,4,0),IF(D4=data!B8,VLOOKUP(กรอกข้อมูลทั่วไป!D6,data!K59:N68,4,0)))))))),"เลือกวิชาผิด")</f>
        <v/>
      </c>
      <c r="E9" s="295"/>
      <c r="F9" s="295"/>
      <c r="G9" s="295"/>
      <c r="H9" s="223"/>
      <c r="R9" s="268">
        <v>6</v>
      </c>
      <c r="S9" s="269"/>
      <c r="T9" s="270"/>
      <c r="U9" s="271"/>
      <c r="V9"/>
      <c r="W9"/>
      <c r="X9"/>
      <c r="Y9"/>
      <c r="Z9"/>
      <c r="AA9"/>
      <c r="AB9"/>
      <c r="AC9"/>
      <c r="AD9"/>
      <c r="AE9"/>
      <c r="AF9"/>
      <c r="AG9"/>
    </row>
    <row r="10" spans="1:33" s="9" customFormat="1" ht="22.5" customHeight="1" x14ac:dyDescent="0.2">
      <c r="A10"/>
      <c r="B10" s="297" t="s">
        <v>236</v>
      </c>
      <c r="C10" s="297"/>
      <c r="D10" s="287"/>
      <c r="E10" s="288"/>
      <c r="F10" s="288"/>
      <c r="G10" s="288"/>
      <c r="J10" s="69"/>
      <c r="R10" s="268">
        <v>7</v>
      </c>
      <c r="S10" s="269"/>
      <c r="T10" s="270"/>
      <c r="U10" s="271"/>
      <c r="V10"/>
      <c r="W10"/>
      <c r="X10"/>
      <c r="Y10"/>
      <c r="AA10"/>
      <c r="AB10"/>
      <c r="AC10"/>
      <c r="AD10"/>
      <c r="AE10"/>
      <c r="AF10"/>
      <c r="AG10"/>
    </row>
    <row r="11" spans="1:33" s="9" customFormat="1" ht="22.5" customHeight="1" x14ac:dyDescent="0.2">
      <c r="A11"/>
      <c r="B11" s="297" t="s">
        <v>237</v>
      </c>
      <c r="C11" s="297"/>
      <c r="D11" s="299"/>
      <c r="E11" s="299"/>
      <c r="F11" s="299"/>
      <c r="G11" s="287"/>
      <c r="J11" s="69"/>
      <c r="R11" s="268">
        <v>8</v>
      </c>
      <c r="S11" s="269"/>
      <c r="T11" s="270"/>
      <c r="U11" s="27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9" customFormat="1" ht="22.5" customHeight="1" x14ac:dyDescent="0.2">
      <c r="A12"/>
      <c r="B12" s="297" t="s">
        <v>238</v>
      </c>
      <c r="C12" s="297"/>
      <c r="D12" s="287"/>
      <c r="E12" s="288"/>
      <c r="F12" s="288"/>
      <c r="G12" s="288"/>
      <c r="O12" s="227"/>
      <c r="R12" s="268">
        <v>9</v>
      </c>
      <c r="S12" s="269"/>
      <c r="T12" s="270"/>
      <c r="U12" s="271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9" customFormat="1" ht="22.5" customHeight="1" x14ac:dyDescent="0.2">
      <c r="A13"/>
      <c r="B13" s="297" t="s">
        <v>239</v>
      </c>
      <c r="C13" s="297"/>
      <c r="D13" s="298" t="str">
        <f>IF(U4="","",COUNTA(U4:U48))</f>
        <v/>
      </c>
      <c r="E13" s="298">
        <f>COUNTA(#REF!)</f>
        <v>1</v>
      </c>
      <c r="F13" s="298">
        <f>COUNTA(#REF!)</f>
        <v>1</v>
      </c>
      <c r="G13" s="294">
        <f>COUNTA(#REF!)</f>
        <v>1</v>
      </c>
      <c r="R13" s="268">
        <v>10</v>
      </c>
      <c r="S13" s="269"/>
      <c r="T13" s="270"/>
      <c r="U13" s="271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9" customFormat="1" ht="22.5" customHeight="1" x14ac:dyDescent="0.2">
      <c r="A14"/>
      <c r="B14" s="297" t="s">
        <v>240</v>
      </c>
      <c r="C14" s="297"/>
      <c r="D14" s="294" t="str">
        <f>IFERROR(IF(D6="","",IF(D4=data!B3,VLOOKUP(กรอกข้อมูลทั่วไป!D6,data!K4:O14,5,0),IF(D4=data!B4,VLOOKUP(กรอกข้อมูลทั่วไป!D6,data!K15:O25,5,0),IF(D4=data!B5,VLOOKUP(กรอกข้อมูลทั่วไป!D6,data!K26:O36,5,0),IF(D4=data!B6,VLOOKUP(กรอกข้อมูลทั่วไป!D6,data!K37:O47,5,0),IF(D4=data!B7,VLOOKUP(กรอกข้อมูลทั่วไป!D6,data!K48:O58,5,0),IF(D4=data!B8,VLOOKUP(กรอกข้อมูลทั่วไป!D6,data!K59:O68,5,0)))))))),"เลือกวิชาผิด")</f>
        <v/>
      </c>
      <c r="E14" s="295"/>
      <c r="F14" s="295"/>
      <c r="G14" s="295"/>
      <c r="H14" s="223"/>
      <c r="R14" s="268">
        <v>11</v>
      </c>
      <c r="S14" s="269"/>
      <c r="T14" s="270"/>
      <c r="U14" s="271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9" customFormat="1" ht="22.5" customHeight="1" x14ac:dyDescent="0.2">
      <c r="A15"/>
      <c r="B15" s="297" t="s">
        <v>243</v>
      </c>
      <c r="C15" s="297"/>
      <c r="D15" s="287"/>
      <c r="E15" s="288"/>
      <c r="F15" s="288"/>
      <c r="G15" s="288"/>
      <c r="J15" s="229" t="s">
        <v>163</v>
      </c>
      <c r="R15" s="268">
        <v>12</v>
      </c>
      <c r="S15" s="269"/>
      <c r="T15" s="270"/>
      <c r="U15" s="271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9" customFormat="1" ht="22.5" customHeight="1" x14ac:dyDescent="0.2">
      <c r="A16"/>
      <c r="B16" s="297" t="s">
        <v>33</v>
      </c>
      <c r="C16" s="297"/>
      <c r="D16" s="287"/>
      <c r="E16" s="288"/>
      <c r="F16" s="288"/>
      <c r="G16" s="288"/>
      <c r="J16" s="229" t="s">
        <v>163</v>
      </c>
      <c r="R16" s="268">
        <v>13</v>
      </c>
      <c r="S16" s="269"/>
      <c r="T16" s="270"/>
      <c r="U16" s="271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" customFormat="1" ht="22.5" customHeight="1" x14ac:dyDescent="0.2">
      <c r="A17"/>
      <c r="B17" s="297" t="s">
        <v>34</v>
      </c>
      <c r="C17" s="297"/>
      <c r="D17" s="287"/>
      <c r="E17" s="288"/>
      <c r="F17" s="288"/>
      <c r="G17" s="288"/>
      <c r="J17" s="229" t="s">
        <v>163</v>
      </c>
      <c r="R17" s="268">
        <v>14</v>
      </c>
      <c r="S17" s="269"/>
      <c r="T17" s="270"/>
      <c r="U17" s="271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" customFormat="1" ht="22.5" customHeight="1" x14ac:dyDescent="0.2">
      <c r="A18"/>
      <c r="B18" s="297" t="s">
        <v>244</v>
      </c>
      <c r="C18" s="297"/>
      <c r="D18" s="287"/>
      <c r="E18" s="288"/>
      <c r="F18" s="288"/>
      <c r="G18" s="288"/>
      <c r="R18" s="268">
        <v>15</v>
      </c>
      <c r="S18" s="269"/>
      <c r="T18" s="270"/>
      <c r="U18" s="271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" customFormat="1" ht="22.5" customHeight="1" x14ac:dyDescent="0.2">
      <c r="A19"/>
      <c r="B19" s="297" t="s">
        <v>241</v>
      </c>
      <c r="C19" s="297"/>
      <c r="D19" s="287"/>
      <c r="E19" s="288"/>
      <c r="F19" s="288"/>
      <c r="G19" s="288"/>
      <c r="R19" s="268">
        <v>16</v>
      </c>
      <c r="S19" s="269"/>
      <c r="T19" s="270"/>
      <c r="U19" s="271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22.5" customHeight="1" x14ac:dyDescent="0.2">
      <c r="B20" s="297" t="s">
        <v>242</v>
      </c>
      <c r="C20" s="297"/>
      <c r="D20" s="287"/>
      <c r="E20" s="288"/>
      <c r="F20" s="288"/>
      <c r="G20" s="288"/>
      <c r="R20" s="268">
        <v>17</v>
      </c>
      <c r="S20" s="269"/>
      <c r="T20" s="270"/>
      <c r="U20" s="271"/>
    </row>
    <row r="21" spans="1:33" ht="21" x14ac:dyDescent="0.2">
      <c r="R21" s="268">
        <v>18</v>
      </c>
      <c r="S21" s="269"/>
      <c r="T21" s="270"/>
      <c r="U21" s="271"/>
    </row>
    <row r="22" spans="1:33" ht="21" x14ac:dyDescent="0.35">
      <c r="A22" s="69"/>
      <c r="C22" s="231"/>
      <c r="D22" s="231"/>
      <c r="R22" s="268">
        <v>19</v>
      </c>
      <c r="S22" s="269"/>
      <c r="T22" s="270"/>
      <c r="U22" s="271"/>
    </row>
    <row r="23" spans="1:33" ht="21" x14ac:dyDescent="0.2">
      <c r="R23" s="268">
        <v>20</v>
      </c>
      <c r="S23" s="269"/>
      <c r="T23" s="270"/>
      <c r="U23" s="271"/>
    </row>
    <row r="24" spans="1:33" ht="24" customHeight="1" x14ac:dyDescent="0.2">
      <c r="R24" s="268">
        <v>21</v>
      </c>
      <c r="S24" s="269"/>
      <c r="T24" s="270"/>
      <c r="U24" s="271"/>
    </row>
    <row r="25" spans="1:33" ht="24" customHeight="1" x14ac:dyDescent="0.2">
      <c r="R25" s="268">
        <v>22</v>
      </c>
      <c r="S25" s="269"/>
      <c r="T25" s="270"/>
      <c r="U25" s="271"/>
    </row>
    <row r="26" spans="1:33" ht="24" customHeight="1" x14ac:dyDescent="0.2">
      <c r="R26" s="268">
        <v>23</v>
      </c>
      <c r="S26" s="269"/>
      <c r="T26" s="270"/>
      <c r="U26" s="271"/>
    </row>
    <row r="27" spans="1:33" ht="24" customHeight="1" x14ac:dyDescent="0.2">
      <c r="R27" s="268">
        <v>24</v>
      </c>
      <c r="S27" s="269"/>
      <c r="T27" s="270"/>
      <c r="U27" s="271"/>
    </row>
    <row r="28" spans="1:33" ht="24" customHeight="1" x14ac:dyDescent="0.2">
      <c r="R28" s="268">
        <v>25</v>
      </c>
      <c r="S28" s="269"/>
      <c r="T28" s="270"/>
      <c r="U28" s="271"/>
    </row>
    <row r="29" spans="1:33" ht="24" customHeight="1" x14ac:dyDescent="0.2">
      <c r="R29" s="268">
        <v>26</v>
      </c>
      <c r="S29" s="269"/>
      <c r="T29" s="270"/>
      <c r="U29" s="271"/>
    </row>
    <row r="30" spans="1:33" ht="24" customHeight="1" x14ac:dyDescent="0.2">
      <c r="R30" s="268">
        <v>27</v>
      </c>
      <c r="S30" s="269"/>
      <c r="T30" s="270"/>
      <c r="U30" s="271"/>
    </row>
    <row r="31" spans="1:33" ht="24" customHeight="1" x14ac:dyDescent="0.2">
      <c r="R31" s="268">
        <v>28</v>
      </c>
      <c r="S31" s="269"/>
      <c r="T31" s="270"/>
      <c r="U31" s="271"/>
    </row>
    <row r="32" spans="1:33" ht="24" customHeight="1" x14ac:dyDescent="0.2">
      <c r="R32" s="268">
        <v>29</v>
      </c>
      <c r="S32" s="269"/>
      <c r="T32" s="270"/>
      <c r="U32" s="271"/>
    </row>
    <row r="33" spans="18:21" ht="24" customHeight="1" x14ac:dyDescent="0.2">
      <c r="R33" s="268">
        <v>30</v>
      </c>
      <c r="S33" s="269"/>
      <c r="T33" s="270"/>
      <c r="U33" s="271"/>
    </row>
    <row r="34" spans="18:21" ht="24" customHeight="1" x14ac:dyDescent="0.2">
      <c r="R34" s="268">
        <v>31</v>
      </c>
      <c r="S34" s="269"/>
      <c r="T34" s="270"/>
      <c r="U34" s="271"/>
    </row>
    <row r="35" spans="18:21" ht="24" customHeight="1" x14ac:dyDescent="0.2">
      <c r="R35" s="268">
        <v>32</v>
      </c>
      <c r="S35" s="269"/>
      <c r="T35" s="270"/>
      <c r="U35" s="271"/>
    </row>
    <row r="36" spans="18:21" ht="24" customHeight="1" x14ac:dyDescent="0.2">
      <c r="R36" s="268">
        <v>33</v>
      </c>
      <c r="S36" s="269"/>
      <c r="T36" s="270"/>
      <c r="U36" s="271"/>
    </row>
    <row r="37" spans="18:21" ht="24" customHeight="1" x14ac:dyDescent="0.2">
      <c r="R37" s="268">
        <v>34</v>
      </c>
      <c r="S37" s="269"/>
      <c r="T37" s="270"/>
      <c r="U37" s="271"/>
    </row>
    <row r="38" spans="18:21" ht="24" customHeight="1" x14ac:dyDescent="0.2">
      <c r="R38" s="268">
        <v>35</v>
      </c>
      <c r="S38" s="269"/>
      <c r="T38" s="270"/>
      <c r="U38" s="271"/>
    </row>
    <row r="39" spans="18:21" ht="24" customHeight="1" x14ac:dyDescent="0.2">
      <c r="R39" s="268">
        <v>36</v>
      </c>
      <c r="S39" s="269"/>
      <c r="T39" s="270"/>
      <c r="U39" s="271"/>
    </row>
    <row r="40" spans="18:21" ht="24" customHeight="1" x14ac:dyDescent="0.2">
      <c r="R40" s="268">
        <v>37</v>
      </c>
      <c r="S40" s="269"/>
      <c r="T40" s="270"/>
      <c r="U40" s="271"/>
    </row>
    <row r="41" spans="18:21" ht="24" customHeight="1" x14ac:dyDescent="0.2">
      <c r="R41" s="268">
        <v>38</v>
      </c>
      <c r="S41" s="269"/>
      <c r="T41" s="270"/>
      <c r="U41" s="271"/>
    </row>
    <row r="42" spans="18:21" ht="24" customHeight="1" x14ac:dyDescent="0.2">
      <c r="R42" s="268">
        <v>39</v>
      </c>
      <c r="S42" s="269"/>
      <c r="T42" s="270"/>
      <c r="U42" s="271"/>
    </row>
    <row r="43" spans="18:21" ht="24" customHeight="1" x14ac:dyDescent="0.2">
      <c r="R43" s="268">
        <v>40</v>
      </c>
      <c r="S43" s="269"/>
      <c r="T43" s="270"/>
      <c r="U43" s="271"/>
    </row>
    <row r="44" spans="18:21" ht="24" customHeight="1" x14ac:dyDescent="0.2">
      <c r="R44" s="268">
        <v>41</v>
      </c>
      <c r="S44" s="269"/>
      <c r="T44" s="270"/>
      <c r="U44" s="271"/>
    </row>
    <row r="45" spans="18:21" ht="24" customHeight="1" x14ac:dyDescent="0.2">
      <c r="R45" s="268">
        <v>42</v>
      </c>
      <c r="S45" s="269"/>
      <c r="T45" s="270"/>
      <c r="U45" s="271"/>
    </row>
    <row r="46" spans="18:21" ht="24" customHeight="1" x14ac:dyDescent="0.2">
      <c r="R46" s="268">
        <v>43</v>
      </c>
      <c r="S46" s="269"/>
      <c r="T46" s="270"/>
      <c r="U46" s="271"/>
    </row>
    <row r="47" spans="18:21" ht="24" customHeight="1" x14ac:dyDescent="0.2">
      <c r="R47" s="268">
        <v>44</v>
      </c>
      <c r="S47" s="269"/>
      <c r="T47" s="270"/>
      <c r="U47" s="271"/>
    </row>
    <row r="48" spans="18:21" ht="24" customHeight="1" x14ac:dyDescent="0.2">
      <c r="R48" s="268">
        <v>45</v>
      </c>
      <c r="S48" s="269"/>
      <c r="T48" s="270"/>
      <c r="U48" s="271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</sheetData>
  <sheetProtection algorithmName="SHA-512" hashValue="UtNgL8VkfBnYcUY4e3lXw8J7X17Vr5UJN1iCBU+TGOtMYKHuPH+rSr5xvYRPuj+iVVjy84iUW49Po5mTzFXc7Q==" saltValue="RBqin16x44FN4+OuOCB+OQ==" spinCount="100000" sheet="1" objects="1" scenarios="1"/>
  <mergeCells count="38">
    <mergeCell ref="B18:C18"/>
    <mergeCell ref="B19:C19"/>
    <mergeCell ref="B20:C20"/>
    <mergeCell ref="B4:C4"/>
    <mergeCell ref="B5:C5"/>
    <mergeCell ref="B6:C6"/>
    <mergeCell ref="B7:C7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3:C3"/>
    <mergeCell ref="D17:G17"/>
    <mergeCell ref="D9:G9"/>
    <mergeCell ref="D10:G10"/>
    <mergeCell ref="D12:G12"/>
    <mergeCell ref="D13:G13"/>
    <mergeCell ref="D14:G14"/>
    <mergeCell ref="D15:G15"/>
    <mergeCell ref="D11:G11"/>
    <mergeCell ref="D18:G18"/>
    <mergeCell ref="D19:G19"/>
    <mergeCell ref="D20:G20"/>
    <mergeCell ref="R1:U1"/>
    <mergeCell ref="E2:F2"/>
    <mergeCell ref="G2:H2"/>
    <mergeCell ref="D8:G8"/>
    <mergeCell ref="D5:G5"/>
    <mergeCell ref="D6:G6"/>
    <mergeCell ref="D7:G7"/>
    <mergeCell ref="D16:G16"/>
    <mergeCell ref="I8:L8"/>
  </mergeCells>
  <phoneticPr fontId="5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data!$B$3:$B$8</xm:f>
          </x14:formula1>
          <xm:sqref>D4</xm:sqref>
        </x14:dataValidation>
        <x14:dataValidation type="list" allowBlank="1" showInputMessage="1" showErrorMessage="1" xr:uid="{00000000-0002-0000-0000-000001000000}">
          <x14:formula1>
            <xm:f>data!$G$3:$G$14</xm:f>
          </x14:formula1>
          <xm:sqref>D16:G16</xm:sqref>
        </x14:dataValidation>
        <x14:dataValidation type="list" allowBlank="1" showInputMessage="1" showErrorMessage="1" xr:uid="{00000000-0002-0000-0000-000002000000}">
          <x14:formula1>
            <xm:f>data!$C$3:$C$17</xm:f>
          </x14:formula1>
          <xm:sqref>D5:G5</xm:sqref>
        </x14:dataValidation>
        <x14:dataValidation type="list" allowBlank="1" showInputMessage="1" showErrorMessage="1" xr:uid="{F900CEF6-6A76-4EF0-9A27-6932FBB127C9}">
          <x14:formula1>
            <xm:f>data!$A$3:$A$6</xm:f>
          </x14:formula1>
          <xm:sqref>G4</xm:sqref>
        </x14:dataValidation>
        <x14:dataValidation type="list" allowBlank="1" showInputMessage="1" showErrorMessage="1" xr:uid="{2B0CB283-448C-4EC7-B4D1-6B6AC4CED1B5}">
          <x14:formula1>
            <xm:f>data!$F$3:$F$33</xm:f>
          </x14:formula1>
          <xm:sqref>D15:G15</xm:sqref>
        </x14:dataValidation>
        <x14:dataValidation type="list" allowBlank="1" showInputMessage="1" showErrorMessage="1" xr:uid="{2DBBB18E-FCE7-406C-B907-138147519651}">
          <x14:formula1>
            <xm:f>data!$H$3:$H$13</xm:f>
          </x14:formula1>
          <xm:sqref>D17:G17 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autoPageBreaks="0"/>
  </sheetPr>
  <dimension ref="A1:DF50"/>
  <sheetViews>
    <sheetView view="pageBreakPreview" zoomScaleNormal="80" zoomScaleSheetLayoutView="100" workbookViewId="0">
      <selection activeCell="S5" sqref="S5:Y18"/>
    </sheetView>
  </sheetViews>
  <sheetFormatPr defaultRowHeight="12.75" x14ac:dyDescent="0.2"/>
  <cols>
    <col min="1" max="1" width="3.140625" customWidth="1"/>
    <col min="2" max="2" width="26.7109375" customWidth="1"/>
    <col min="3" max="9" width="5.28515625" customWidth="1"/>
    <col min="10" max="10" width="5.28515625" hidden="1" customWidth="1"/>
    <col min="11" max="17" width="5.28515625" customWidth="1"/>
    <col min="18" max="18" width="5.28515625" hidden="1" customWidth="1"/>
    <col min="19" max="25" width="5.28515625" customWidth="1"/>
    <col min="26" max="26" width="5.28515625" hidden="1" customWidth="1"/>
    <col min="27" max="27" width="6.140625" customWidth="1"/>
    <col min="28" max="34" width="5.42578125" customWidth="1"/>
    <col min="35" max="35" width="5.42578125" hidden="1" customWidth="1"/>
    <col min="36" max="42" width="5.42578125" customWidth="1"/>
    <col min="43" max="43" width="5.42578125" hidden="1" customWidth="1"/>
    <col min="44" max="50" width="5.42578125" customWidth="1"/>
    <col min="51" max="51" width="5.42578125" hidden="1" customWidth="1"/>
    <col min="52" max="52" width="5.85546875" customWidth="1"/>
    <col min="53" max="53" width="9.140625" hidden="1" customWidth="1"/>
    <col min="54" max="54" width="8.28515625" hidden="1" customWidth="1"/>
    <col min="55" max="55" width="8.85546875" customWidth="1"/>
    <col min="56" max="56" width="15.85546875" customWidth="1"/>
    <col min="57" max="57" width="8.85546875" customWidth="1"/>
    <col min="58" max="59" width="9.7109375" customWidth="1"/>
    <col min="60" max="60" width="12" customWidth="1"/>
    <col min="61" max="61" width="9.7109375" customWidth="1"/>
    <col min="62" max="71" width="3.7109375" customWidth="1"/>
    <col min="72" max="72" width="3.140625" customWidth="1"/>
    <col min="73" max="74" width="3.7109375" customWidth="1"/>
    <col min="75" max="75" width="3" customWidth="1"/>
    <col min="76" max="79" width="3.7109375" customWidth="1"/>
    <col min="80" max="80" width="4" customWidth="1"/>
    <col min="81" max="81" width="15.28515625" customWidth="1"/>
    <col min="82" max="89" width="3.7109375" customWidth="1"/>
    <col min="90" max="90" width="6.140625" customWidth="1"/>
    <col min="91" max="94" width="6.85546875" customWidth="1"/>
    <col min="95" max="95" width="5.140625" customWidth="1"/>
    <col min="96" max="99" width="7.85546875" customWidth="1"/>
    <col min="100" max="100" width="5.28515625" customWidth="1"/>
    <col min="101" max="104" width="7.7109375" customWidth="1"/>
    <col min="105" max="105" width="4.5703125" customWidth="1"/>
  </cols>
  <sheetData>
    <row r="1" spans="1:110" ht="18" x14ac:dyDescent="0.25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CB1" s="300" t="s">
        <v>39</v>
      </c>
      <c r="CC1" s="300"/>
      <c r="CD1" s="300"/>
      <c r="CE1" s="300"/>
      <c r="CF1" s="300"/>
      <c r="CG1" s="300"/>
      <c r="CH1" s="300"/>
      <c r="CI1" s="300"/>
      <c r="CJ1" s="300"/>
      <c r="CK1" s="300"/>
      <c r="CM1" s="300" t="s">
        <v>44</v>
      </c>
      <c r="CN1" s="300"/>
      <c r="CO1" s="300"/>
      <c r="CP1" s="300"/>
      <c r="CQ1" s="300"/>
      <c r="CR1" s="300"/>
      <c r="CS1" s="300"/>
      <c r="CT1" s="300"/>
      <c r="CU1" s="300"/>
      <c r="CV1" s="300"/>
      <c r="CW1" s="300"/>
      <c r="CX1" s="300"/>
      <c r="CY1" s="300"/>
      <c r="CZ1" s="300"/>
      <c r="DA1" s="300"/>
      <c r="DB1" s="18"/>
      <c r="DC1" s="18"/>
      <c r="DD1" s="18"/>
      <c r="DE1" s="18"/>
      <c r="DF1" s="18"/>
    </row>
    <row r="2" spans="1:110" ht="21.75" customHeight="1" x14ac:dyDescent="0.3">
      <c r="C2" s="315" t="s">
        <v>77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7"/>
      <c r="AA2" s="17" t="s">
        <v>7</v>
      </c>
      <c r="AB2" s="315" t="s">
        <v>79</v>
      </c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6"/>
      <c r="AX2" s="316"/>
      <c r="AY2" s="317"/>
      <c r="AZ2" s="17" t="s">
        <v>7</v>
      </c>
      <c r="BA2" s="20" t="s">
        <v>25</v>
      </c>
      <c r="BB2" s="20" t="s">
        <v>86</v>
      </c>
      <c r="BC2" s="31" t="s">
        <v>51</v>
      </c>
      <c r="BD2" s="310" t="s">
        <v>90</v>
      </c>
      <c r="BE2" s="311"/>
      <c r="BF2" s="20" t="s">
        <v>81</v>
      </c>
      <c r="BG2" s="20" t="s">
        <v>76</v>
      </c>
      <c r="BH2" s="310" t="s">
        <v>92</v>
      </c>
      <c r="BI2" s="312"/>
      <c r="BJ2" s="313" t="s">
        <v>13</v>
      </c>
      <c r="BK2" s="314"/>
      <c r="BL2" s="314"/>
      <c r="BM2" s="314"/>
      <c r="BN2" s="314"/>
      <c r="CB2" s="301" t="s">
        <v>0</v>
      </c>
      <c r="CC2" s="302" t="s">
        <v>56</v>
      </c>
      <c r="CD2" s="303" t="s">
        <v>45</v>
      </c>
      <c r="CE2" s="303" t="s">
        <v>57</v>
      </c>
      <c r="CF2" s="303" t="s">
        <v>58</v>
      </c>
      <c r="CG2" s="303" t="s">
        <v>59</v>
      </c>
      <c r="CH2" s="303" t="s">
        <v>60</v>
      </c>
      <c r="CI2" s="303" t="s">
        <v>61</v>
      </c>
      <c r="CJ2" s="303" t="s">
        <v>62</v>
      </c>
      <c r="CK2" s="303" t="s">
        <v>63</v>
      </c>
      <c r="CM2" s="304" t="s">
        <v>98</v>
      </c>
      <c r="CN2" s="304"/>
      <c r="CO2" s="304"/>
      <c r="CP2" s="304"/>
      <c r="CQ2" s="304"/>
      <c r="CR2" s="304"/>
      <c r="CS2" s="304"/>
      <c r="CT2" s="304"/>
      <c r="CU2" s="304"/>
      <c r="CV2" s="304"/>
      <c r="CW2" s="304"/>
      <c r="CX2" s="304"/>
      <c r="CY2" s="304"/>
      <c r="CZ2" s="304"/>
      <c r="DA2" s="304"/>
    </row>
    <row r="3" spans="1:110" ht="21.75" customHeight="1" x14ac:dyDescent="0.3">
      <c r="B3" t="s">
        <v>76</v>
      </c>
      <c r="C3" s="137"/>
      <c r="D3" s="137"/>
      <c r="E3" s="137"/>
      <c r="F3" s="137"/>
      <c r="G3" s="137"/>
      <c r="H3" s="137"/>
      <c r="I3" s="137"/>
      <c r="J3" s="26"/>
      <c r="K3" s="137"/>
      <c r="L3" s="137"/>
      <c r="M3" s="137"/>
      <c r="N3" s="137"/>
      <c r="O3" s="137"/>
      <c r="P3" s="137"/>
      <c r="Q3" s="137"/>
      <c r="R3" s="26"/>
      <c r="S3" s="123"/>
      <c r="T3" s="123"/>
      <c r="U3" s="123"/>
      <c r="V3" s="123"/>
      <c r="W3" s="123"/>
      <c r="X3" s="123"/>
      <c r="Y3" s="123"/>
      <c r="Z3" s="26"/>
      <c r="AA3" s="17"/>
      <c r="AB3" s="137"/>
      <c r="AC3" s="137"/>
      <c r="AD3" s="137"/>
      <c r="AE3" s="137"/>
      <c r="AF3" s="137"/>
      <c r="AG3" s="137"/>
      <c r="AH3" s="137"/>
      <c r="AI3" s="26"/>
      <c r="AJ3" s="137"/>
      <c r="AK3" s="137"/>
      <c r="AL3" s="137"/>
      <c r="AM3" s="137"/>
      <c r="AN3" s="137"/>
      <c r="AO3" s="137"/>
      <c r="AP3" s="137"/>
      <c r="AQ3" s="26"/>
      <c r="AR3" s="137"/>
      <c r="AS3" s="137"/>
      <c r="AT3" s="137"/>
      <c r="AU3" s="123"/>
      <c r="AV3" s="123"/>
      <c r="AW3" s="123"/>
      <c r="AX3" s="123"/>
      <c r="AY3" s="26"/>
      <c r="AZ3" s="17"/>
      <c r="BA3" s="21" t="s">
        <v>83</v>
      </c>
      <c r="BB3" s="21" t="s">
        <v>87</v>
      </c>
      <c r="BC3" s="35">
        <v>1</v>
      </c>
      <c r="BD3" s="20" t="s">
        <v>89</v>
      </c>
      <c r="BE3" s="38" t="s">
        <v>7</v>
      </c>
      <c r="BF3" s="36"/>
      <c r="BG3" s="33" t="s">
        <v>82</v>
      </c>
      <c r="BH3" s="20" t="s">
        <v>89</v>
      </c>
      <c r="BI3" s="20" t="s">
        <v>7</v>
      </c>
      <c r="BJ3" s="27"/>
      <c r="BK3" s="27"/>
      <c r="BL3" s="27"/>
      <c r="BM3" s="27"/>
      <c r="BN3" s="27"/>
      <c r="CB3" s="301"/>
      <c r="CC3" s="302"/>
      <c r="CD3" s="303"/>
      <c r="CE3" s="303"/>
      <c r="CF3" s="303"/>
      <c r="CG3" s="303"/>
      <c r="CH3" s="303"/>
      <c r="CI3" s="303"/>
      <c r="CJ3" s="303"/>
      <c r="CK3" s="303"/>
      <c r="CM3" s="305" t="s">
        <v>100</v>
      </c>
      <c r="CN3" s="306"/>
      <c r="CO3" s="306"/>
      <c r="CP3" s="306"/>
      <c r="CQ3" s="306"/>
      <c r="CR3" s="305" t="s">
        <v>101</v>
      </c>
      <c r="CS3" s="306"/>
      <c r="CT3" s="306"/>
      <c r="CU3" s="306"/>
      <c r="CV3" s="306"/>
      <c r="CW3" s="305" t="s">
        <v>99</v>
      </c>
      <c r="CX3" s="306"/>
      <c r="CY3" s="306"/>
      <c r="CZ3" s="306"/>
      <c r="DA3" s="307"/>
    </row>
    <row r="4" spans="1:110" ht="12.75" customHeight="1" x14ac:dyDescent="0.2">
      <c r="A4" s="308" t="s">
        <v>8</v>
      </c>
      <c r="B4" s="309"/>
      <c r="C4" s="137"/>
      <c r="D4" s="137"/>
      <c r="E4" s="137"/>
      <c r="F4" s="137"/>
      <c r="G4" s="137"/>
      <c r="H4" s="137"/>
      <c r="I4" s="137"/>
      <c r="J4" s="26"/>
      <c r="K4" s="137"/>
      <c r="L4" s="137"/>
      <c r="M4" s="137"/>
      <c r="N4" s="137"/>
      <c r="O4" s="137"/>
      <c r="P4" s="137"/>
      <c r="Q4" s="137"/>
      <c r="R4" s="26"/>
      <c r="S4" s="123"/>
      <c r="T4" s="123"/>
      <c r="U4" s="123"/>
      <c r="V4" s="123"/>
      <c r="W4" s="123"/>
      <c r="X4" s="123"/>
      <c r="Y4" s="123"/>
      <c r="Z4" s="26"/>
      <c r="AA4" s="1" t="s">
        <v>9</v>
      </c>
      <c r="AB4" s="137"/>
      <c r="AC4" s="137"/>
      <c r="AD4" s="137"/>
      <c r="AE4" s="137"/>
      <c r="AF4" s="137"/>
      <c r="AG4" s="137"/>
      <c r="AH4" s="137"/>
      <c r="AI4" s="26"/>
      <c r="AJ4" s="137"/>
      <c r="AK4" s="137"/>
      <c r="AL4" s="137"/>
      <c r="AM4" s="137"/>
      <c r="AN4" s="137"/>
      <c r="AO4" s="137"/>
      <c r="AP4" s="137"/>
      <c r="AQ4" s="26"/>
      <c r="AR4" s="137"/>
      <c r="AS4" s="137"/>
      <c r="AT4" s="137"/>
      <c r="AU4" s="123"/>
      <c r="AV4" s="123"/>
      <c r="AW4" s="123"/>
      <c r="AX4" s="123"/>
      <c r="AY4" s="26"/>
      <c r="AZ4" s="1" t="s">
        <v>10</v>
      </c>
      <c r="BA4" s="21" t="s">
        <v>91</v>
      </c>
      <c r="BB4" s="21"/>
      <c r="BC4" s="34" t="s">
        <v>3</v>
      </c>
      <c r="BD4" s="25"/>
      <c r="BE4" s="39"/>
      <c r="BF4" s="37" t="s">
        <v>4</v>
      </c>
      <c r="BG4" s="40"/>
      <c r="BH4" s="25"/>
      <c r="BI4" s="25"/>
      <c r="BJ4" s="318" t="s">
        <v>11</v>
      </c>
      <c r="BK4" s="318"/>
      <c r="BL4" s="318"/>
      <c r="BM4" s="318"/>
      <c r="BN4" s="318"/>
      <c r="CB4" s="301"/>
      <c r="CC4" s="302"/>
      <c r="CD4" s="303"/>
      <c r="CE4" s="303"/>
      <c r="CF4" s="303"/>
      <c r="CG4" s="303"/>
      <c r="CH4" s="303"/>
      <c r="CI4" s="303"/>
      <c r="CJ4" s="303"/>
      <c r="CK4" s="303"/>
      <c r="CM4" s="131" t="s">
        <v>95</v>
      </c>
      <c r="CN4" s="43" t="s">
        <v>96</v>
      </c>
      <c r="CO4" s="43" t="s">
        <v>97</v>
      </c>
      <c r="CP4" s="43" t="s">
        <v>7</v>
      </c>
      <c r="CQ4" s="41" t="s">
        <v>40</v>
      </c>
      <c r="CR4" s="131" t="s">
        <v>95</v>
      </c>
      <c r="CS4" s="43" t="s">
        <v>96</v>
      </c>
      <c r="CT4" s="43" t="s">
        <v>97</v>
      </c>
      <c r="CU4" s="43" t="s">
        <v>7</v>
      </c>
      <c r="CV4" s="41" t="s">
        <v>40</v>
      </c>
      <c r="CW4" s="131" t="s">
        <v>95</v>
      </c>
      <c r="CX4" s="43" t="s">
        <v>96</v>
      </c>
      <c r="CY4" s="43" t="s">
        <v>97</v>
      </c>
      <c r="CZ4" s="43" t="s">
        <v>7</v>
      </c>
      <c r="DA4" s="36" t="s">
        <v>40</v>
      </c>
      <c r="DB4" s="301" t="s">
        <v>7</v>
      </c>
    </row>
    <row r="5" spans="1:110" ht="12.75" customHeight="1" x14ac:dyDescent="0.2">
      <c r="A5" s="308" t="s">
        <v>5</v>
      </c>
      <c r="B5" s="309"/>
      <c r="C5" s="123"/>
      <c r="D5" s="123"/>
      <c r="E5" s="123"/>
      <c r="F5" s="123"/>
      <c r="G5" s="123"/>
      <c r="H5" s="123"/>
      <c r="I5" s="123"/>
      <c r="J5" s="26"/>
      <c r="K5" s="123"/>
      <c r="L5" s="123"/>
      <c r="M5" s="123"/>
      <c r="N5" s="123"/>
      <c r="O5" s="123"/>
      <c r="P5" s="123"/>
      <c r="Q5" s="123"/>
      <c r="R5" s="26"/>
      <c r="S5" s="123"/>
      <c r="T5" s="123"/>
      <c r="U5" s="123"/>
      <c r="V5" s="123"/>
      <c r="W5" s="123"/>
      <c r="X5" s="123"/>
      <c r="Y5" s="123"/>
      <c r="Z5" s="26"/>
      <c r="AA5" s="121">
        <f>SUM(C5:Z5)</f>
        <v>0</v>
      </c>
      <c r="AB5" s="123"/>
      <c r="AC5" s="123"/>
      <c r="AD5" s="123"/>
      <c r="AE5" s="123"/>
      <c r="AF5" s="123"/>
      <c r="AG5" s="123"/>
      <c r="AH5" s="126"/>
      <c r="AI5" s="26"/>
      <c r="AJ5" s="123"/>
      <c r="AK5" s="123"/>
      <c r="AL5" s="123"/>
      <c r="AM5" s="123"/>
      <c r="AN5" s="123"/>
      <c r="AO5" s="123"/>
      <c r="AP5" s="123"/>
      <c r="AQ5" s="26"/>
      <c r="AR5" s="123"/>
      <c r="AS5" s="123"/>
      <c r="AT5" s="123"/>
      <c r="AU5" s="123"/>
      <c r="AV5" s="123"/>
      <c r="AW5" s="123"/>
      <c r="AX5" s="123"/>
      <c r="AY5" s="26"/>
      <c r="AZ5" s="121">
        <f>SUM(AB5:AY5)</f>
        <v>0</v>
      </c>
      <c r="BA5" s="126">
        <f>COUNTA(C4:Y4,AB4:AX4)</f>
        <v>0</v>
      </c>
      <c r="BB5" s="124" t="s">
        <v>88</v>
      </c>
      <c r="BC5" s="126">
        <f>กรอกข้อมูลทั่วไป!O8</f>
        <v>0</v>
      </c>
      <c r="BD5" s="127">
        <f>กรอกข้อมูลทั่วไป!M8</f>
        <v>0</v>
      </c>
      <c r="BE5" s="130">
        <v>100</v>
      </c>
      <c r="BF5" s="126">
        <f>กรอกข้อมูลทั่วไป!O8</f>
        <v>0</v>
      </c>
      <c r="BG5" s="126">
        <v>6</v>
      </c>
      <c r="BH5" s="127">
        <f>กรอกข้อมูลทั่วไป!M8</f>
        <v>0</v>
      </c>
      <c r="BI5" s="25">
        <v>100</v>
      </c>
      <c r="BJ5" s="319"/>
      <c r="BK5" s="318"/>
      <c r="BL5" s="318"/>
      <c r="BM5" s="318"/>
      <c r="BN5" s="318"/>
      <c r="CB5" s="301"/>
      <c r="CC5" s="302"/>
      <c r="CD5" s="303"/>
      <c r="CE5" s="303"/>
      <c r="CF5" s="303"/>
      <c r="CG5" s="303"/>
      <c r="CH5" s="303"/>
      <c r="CI5" s="303"/>
      <c r="CJ5" s="303"/>
      <c r="CK5" s="303"/>
      <c r="CL5" s="10"/>
      <c r="CM5" s="127"/>
      <c r="CN5" s="127"/>
      <c r="CO5" s="127"/>
      <c r="CP5" s="23">
        <f>SUM(CM5:CO5)</f>
        <v>0</v>
      </c>
      <c r="CQ5" s="42"/>
      <c r="CR5" s="127"/>
      <c r="CS5" s="127"/>
      <c r="CT5" s="127"/>
      <c r="CU5" s="23">
        <f>SUM(CR5:CT5)</f>
        <v>0</v>
      </c>
      <c r="CV5" s="42"/>
      <c r="CW5" s="127"/>
      <c r="CX5" s="127"/>
      <c r="CY5" s="127"/>
      <c r="CZ5" s="23">
        <f>SUM(CW5:CY5)</f>
        <v>0</v>
      </c>
      <c r="DA5" s="39"/>
      <c r="DB5" s="301"/>
    </row>
    <row r="6" spans="1:110" s="6" customFormat="1" ht="17.100000000000001" customHeight="1" x14ac:dyDescent="0.25">
      <c r="A6" s="17">
        <v>1</v>
      </c>
      <c r="B6" s="235">
        <f>กรอกข้อมูลทั่วไป!U4</f>
        <v>0</v>
      </c>
      <c r="C6" s="125"/>
      <c r="D6" s="125"/>
      <c r="E6" s="125"/>
      <c r="F6" s="125"/>
      <c r="G6" s="125"/>
      <c r="H6" s="125"/>
      <c r="I6" s="125"/>
      <c r="J6" s="17">
        <f>IF(C6="ร","ร",IF(D6="ร","ร",IF(E6="ร","ร",IF(F6="ร","ร",IF(G6="ร","ร",IF(H6="ร","ร",IF(I6="ร","ร",SUM(C6:I6))))))))</f>
        <v>0</v>
      </c>
      <c r="K6" s="125"/>
      <c r="L6" s="125"/>
      <c r="M6" s="125"/>
      <c r="N6" s="125"/>
      <c r="O6" s="125"/>
      <c r="P6" s="125"/>
      <c r="Q6" s="125"/>
      <c r="R6" s="17">
        <f t="shared" ref="R6:R49" si="0">IF(K6="ร","ร",IF(L6="ร","ร",IF(M6="ร","ร",IF(N6="ร","ร",IF(O6="ร","ร",IF(P6="ร","ร",IF(Q6="ร","ร",SUM(K6:Q6))))))))</f>
        <v>0</v>
      </c>
      <c r="S6" s="125"/>
      <c r="T6" s="125"/>
      <c r="U6" s="125"/>
      <c r="V6" s="125"/>
      <c r="W6" s="125"/>
      <c r="X6" s="125"/>
      <c r="Y6" s="125"/>
      <c r="Z6" s="17">
        <f>IF(S6="ร","ร",IF(T6="ร","ร",IF(U6="ร","ร",IF(V6="ร","ร",IF(W6="ร","ร",IF(X6="ร","ร",IF(Y6="ร","ร",SUM(S6:Y6))))))))</f>
        <v>0</v>
      </c>
      <c r="AA6" s="122">
        <f>IF(J6="ร","ร",IF(R6="ร","ร",IF(Z6="ร","ร",SUM(J6,R6,Z6))))</f>
        <v>0</v>
      </c>
      <c r="AB6" s="125"/>
      <c r="AC6" s="125"/>
      <c r="AD6" s="125"/>
      <c r="AE6" s="125"/>
      <c r="AF6" s="125"/>
      <c r="AG6" s="125"/>
      <c r="AH6" s="125"/>
      <c r="AI6" s="17">
        <f>IF(AB6="ร","ร",IF(AC6="ร","ร",IF(AD6="ร","ร",IF(AE6="ร","ร",IF(AF6="ร","ร",IF(AG6="ร","ร",IF(AH6="ร","ร",SUM(AB6:AH6))))))))</f>
        <v>0</v>
      </c>
      <c r="AJ6" s="125"/>
      <c r="AK6" s="125"/>
      <c r="AL6" s="125"/>
      <c r="AM6" s="125"/>
      <c r="AN6" s="125"/>
      <c r="AO6" s="125"/>
      <c r="AP6" s="125"/>
      <c r="AQ6" s="17">
        <f>IF(AJ6="ร","ร",IF(AK6="ร","ร",IF(AL6="ร","ร",IF(AM6="ร","ร",IF(AN6="ร","ร",IF(AO6="ร","ร",IF(AP6="ร","ร",SUM(AJ6:AP6))))))))</f>
        <v>0</v>
      </c>
      <c r="AR6" s="125"/>
      <c r="AS6" s="125"/>
      <c r="AT6" s="125"/>
      <c r="AU6" s="125"/>
      <c r="AV6" s="125"/>
      <c r="AW6" s="125"/>
      <c r="AX6" s="125"/>
      <c r="AY6" s="17">
        <f>IF(AR6="ร","ร",IF(AS6="ร","ร",IF(AT6="ร","ร",IF(AU6="ร","ร",IF(AV6="ร","ร",IF(AW6="ร","ร",IF(AX6="ร","ร",SUM(AR6:AX6))))))))</f>
        <v>0</v>
      </c>
      <c r="AZ6" s="122">
        <f>IF(AI6="ร","ร",IF(AQ6="ร","ร",IF(AY6="ร","ร",SUM(AI6,AQ6,AY6))))</f>
        <v>0</v>
      </c>
      <c r="BA6" s="125"/>
      <c r="BB6" s="125" t="str">
        <f>IF(BA6="","",IF(BA6=BA$5,"ผ","มผ"))</f>
        <v/>
      </c>
      <c r="BC6" s="261"/>
      <c r="BD6" s="129" t="str">
        <f>IF(AA6=0,"",IF(AA6="ร","ร",ROUND((AA6*$BD$5)/$AA$5,0)))</f>
        <v/>
      </c>
      <c r="BE6" s="129">
        <f>IF(BC6="ร","ร",IF(BD6="ร","ร",SUM(BC6:BD6)))</f>
        <v>0</v>
      </c>
      <c r="BF6" s="125"/>
      <c r="BG6" s="125"/>
      <c r="BH6" s="129" t="str">
        <f>IF(AZ6=0,"",IF(AZ6="ร","ร",(AZ6*$BH$5/$AZ$5)))</f>
        <v/>
      </c>
      <c r="BI6" s="129">
        <f>IF(BF6="ร","ร",IF(BH6="ร","ร",SUM(BF6,BH6)))</f>
        <v>0</v>
      </c>
      <c r="CB6" s="16">
        <v>1</v>
      </c>
      <c r="CC6" s="236">
        <f>กรอกข้อมูลทั่วไป!U4</f>
        <v>0</v>
      </c>
      <c r="CD6" s="128"/>
      <c r="CE6" s="128"/>
      <c r="CF6" s="128"/>
      <c r="CG6" s="128"/>
      <c r="CH6" s="128"/>
      <c r="CI6" s="128"/>
      <c r="CJ6" s="128"/>
      <c r="CK6" s="128"/>
      <c r="CL6" s="11"/>
      <c r="CM6" s="128"/>
      <c r="CN6" s="128"/>
      <c r="CO6" s="128"/>
      <c r="CP6" s="23">
        <f>IF(CM6="ร","ร",IF(CN6="ร","ร",IF(CO6="ร","ร",SUM(CM6:CO6))))</f>
        <v>0</v>
      </c>
      <c r="CQ6" s="44">
        <f t="shared" ref="CQ6:CQ50" si="1">IF(CP6="ร","ร",IF(CP6&gt;7.9,3,IF(CP6&gt;5.9,2,IF(CP6&gt;4.9,1,0))))</f>
        <v>0</v>
      </c>
      <c r="CR6" s="128"/>
      <c r="CS6" s="128"/>
      <c r="CT6" s="128"/>
      <c r="CU6" s="23">
        <f>IF(CR6="ร","ร",IF(CS6="ร","ร",IF(CT6="ร","ร",SUM(CR6:CT6))))</f>
        <v>0</v>
      </c>
      <c r="CV6" s="44">
        <f t="shared" ref="CV6:CV50" si="2">IF(CU6="ร","ร",IF(CU6&gt;7.9,3,IF(CU6&gt;5.9,2,IF(CU6&gt;4.9,1,0))))</f>
        <v>0</v>
      </c>
      <c r="CW6" s="128"/>
      <c r="CX6" s="128"/>
      <c r="CY6" s="128"/>
      <c r="CZ6" s="23">
        <f>IF(CW6="ร","ร",IF(CX6="ร","ร",IF(CY6="ร","ร",SUM(CW6:CY6))))</f>
        <v>0</v>
      </c>
      <c r="DA6" s="44">
        <f t="shared" ref="DA6:DA50" si="3">IF(CZ6="ร","ร",IF(CZ6&gt;7.9,3,IF(CZ6&gt;5.9,2,IF(CZ6&gt;4.9,1,0))))</f>
        <v>0</v>
      </c>
      <c r="DB6" s="44">
        <f>IF(CQ6="ร","ร",IF(CV6="ร","ร",IF(DA6="ร","ร",AVERAGE(CP6,CU6,CZ6))))</f>
        <v>0</v>
      </c>
      <c r="DC6" s="3" t="s">
        <v>111</v>
      </c>
    </row>
    <row r="7" spans="1:110" s="6" customFormat="1" ht="17.100000000000001" customHeight="1" x14ac:dyDescent="0.2">
      <c r="A7" s="17">
        <v>2</v>
      </c>
      <c r="B7" s="235">
        <f>กรอกข้อมูลทั่วไป!U5</f>
        <v>0</v>
      </c>
      <c r="C7" s="125"/>
      <c r="D7" s="125"/>
      <c r="E7" s="125"/>
      <c r="F7" s="125"/>
      <c r="G7" s="125"/>
      <c r="H7" s="125"/>
      <c r="I7" s="125"/>
      <c r="J7" s="17">
        <f>IF(C7="ร","ร",IF(D7="ร","ร",IF(E7="ร","ร",IF(F7="ร","ร",IF(G7="ร","ร",IF(H7="ร","ร",IF(I7="ร","ร",SUM(C7:I7))))))))</f>
        <v>0</v>
      </c>
      <c r="K7" s="125"/>
      <c r="L7" s="125"/>
      <c r="M7" s="125"/>
      <c r="N7" s="125"/>
      <c r="O7" s="125"/>
      <c r="P7" s="125"/>
      <c r="Q7" s="125"/>
      <c r="R7" s="17">
        <f t="shared" si="0"/>
        <v>0</v>
      </c>
      <c r="S7" s="125"/>
      <c r="T7" s="125"/>
      <c r="U7" s="125"/>
      <c r="V7" s="125"/>
      <c r="W7" s="125"/>
      <c r="X7" s="125"/>
      <c r="Y7" s="125"/>
      <c r="Z7" s="17">
        <f t="shared" ref="Z7:Z50" si="4">IF(S7="ร","ร",IF(T7="ร","ร",IF(U7="ร","ร",IF(V7="ร","ร",IF(W7="ร","ร",IF(X7="ร","ร",IF(Y7="ร","ร",SUM(S7:Y7))))))))</f>
        <v>0</v>
      </c>
      <c r="AA7" s="122">
        <f t="shared" ref="AA7:AA49" si="5">IF(J7="ร","ร",IF(R7="ร","ร",IF(Z7="ร","ร",SUM(J7,R7,Z7))))</f>
        <v>0</v>
      </c>
      <c r="AB7" s="125"/>
      <c r="AC7" s="125"/>
      <c r="AD7" s="125"/>
      <c r="AE7" s="125"/>
      <c r="AF7" s="125"/>
      <c r="AG7" s="125"/>
      <c r="AH7" s="125"/>
      <c r="AI7" s="17">
        <f>IF(AB7="ร","ร",IF(AC7="ร","ร",IF(AD7="ร","ร",IF(AE7="ร","ร",IF(AF7="ร","ร",IF(AG7="ร","ร",IF(AH7="ร","ร",SUM(AB7:AH7))))))))</f>
        <v>0</v>
      </c>
      <c r="AJ7" s="125"/>
      <c r="AK7" s="125"/>
      <c r="AL7" s="125"/>
      <c r="AM7" s="125"/>
      <c r="AN7" s="125"/>
      <c r="AO7" s="125"/>
      <c r="AP7" s="125"/>
      <c r="AQ7" s="17">
        <f>IF(AJ7="ร","ร",IF(AK7="ร","ร",IF(AL7="ร","ร",IF(AM7="ร","ร",IF(AN7="ร","ร",IF(AO7="ร","ร",IF(AP7="ร","ร",SUM(AJ7:AP7))))))))</f>
        <v>0</v>
      </c>
      <c r="AR7" s="125"/>
      <c r="AS7" s="125"/>
      <c r="AT7" s="125"/>
      <c r="AU7" s="125"/>
      <c r="AV7" s="125"/>
      <c r="AW7" s="125"/>
      <c r="AX7" s="125"/>
      <c r="AY7" s="17">
        <f t="shared" ref="AY7:AY50" si="6">IF(AR7="ร","ร",IF(AS7="ร","ร",IF(AT7="ร","ร",IF(AU7="ร","ร",IF(AV7="ร","ร",IF(AW7="ร","ร",IF(AX7="ร","ร",SUM(AR7:AX7))))))))</f>
        <v>0</v>
      </c>
      <c r="AZ7" s="122">
        <f>IF(AI7="ร","ร",IF(AQ7="ร","ร",IF(AY7="ร","ร",SUM(AI7,AQ7,AY7))))</f>
        <v>0</v>
      </c>
      <c r="BA7" s="125"/>
      <c r="BB7" s="125" t="str">
        <f t="shared" ref="BB7:BB50" si="7">IF(BA7="","",IF(BA7=BA$5,"ผ","มผ"))</f>
        <v/>
      </c>
      <c r="BC7" s="125"/>
      <c r="BD7" s="129" t="str">
        <f t="shared" ref="BD7:BD50" si="8">IF(AA7=0,"",IF(AA7="ร","ร",ROUND((AA7*$BD$5)/$AA$5,0)))</f>
        <v/>
      </c>
      <c r="BE7" s="129">
        <f t="shared" ref="BE7:BE50" si="9">IF(BC7="ร","ร",IF(BD7="ร","ร",SUM(BC7:BD7)))</f>
        <v>0</v>
      </c>
      <c r="BF7" s="125"/>
      <c r="BG7" s="125"/>
      <c r="BH7" s="129" t="str">
        <f t="shared" ref="BH7:BH50" si="10">IF(AZ7=0,"",IF(AZ7="ร","ร",(AZ7*$BH$5/$AZ$5)))</f>
        <v/>
      </c>
      <c r="BI7" s="129">
        <f t="shared" ref="BI7:BI50" si="11">IF(BF7="ร","ร",IF(BH7="ร","ร",SUM(BF7,BH7)))</f>
        <v>0</v>
      </c>
      <c r="BJ7" s="14" t="s">
        <v>12</v>
      </c>
      <c r="BK7" s="4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CB7" s="16">
        <v>2</v>
      </c>
      <c r="CC7" s="236">
        <f>กรอกข้อมูลทั่วไป!U5</f>
        <v>0</v>
      </c>
      <c r="CD7" s="128"/>
      <c r="CE7" s="128"/>
      <c r="CF7" s="128"/>
      <c r="CG7" s="128"/>
      <c r="CH7" s="128"/>
      <c r="CI7" s="128"/>
      <c r="CJ7" s="128"/>
      <c r="CK7" s="128"/>
      <c r="CL7" s="11"/>
      <c r="CM7" s="128"/>
      <c r="CN7" s="128"/>
      <c r="CO7" s="128"/>
      <c r="CP7" s="23">
        <f>IF(CM7="ร","ร",IF(CN7="ร","ร",IF(CO7="ร","ร",SUM(CM7:CO7))))</f>
        <v>0</v>
      </c>
      <c r="CQ7" s="44">
        <f>IF(CP7="ร","ร",IF(CP7&gt;7.9,3,IF(CP7&gt;5.9,2,IF(CP7&gt;4.9,1,0))))</f>
        <v>0</v>
      </c>
      <c r="CR7" s="128"/>
      <c r="CS7" s="128"/>
      <c r="CT7" s="128"/>
      <c r="CU7" s="23">
        <f t="shared" ref="CU7:CU50" si="12">IF(CR7="ร","ร",IF(CS7="ร","ร",IF(CT7="ร","ร",SUM(CR7:CT7))))</f>
        <v>0</v>
      </c>
      <c r="CV7" s="44">
        <f t="shared" si="2"/>
        <v>0</v>
      </c>
      <c r="CW7" s="128"/>
      <c r="CX7" s="128"/>
      <c r="CY7" s="128"/>
      <c r="CZ7" s="23">
        <f t="shared" ref="CZ7:CZ50" si="13">IF(CW7="ร","ร",IF(CX7="ร","ร",IF(CY7="ร","ร",SUM(CW7:CY7))))</f>
        <v>0</v>
      </c>
      <c r="DA7" s="44">
        <f t="shared" si="3"/>
        <v>0</v>
      </c>
      <c r="DB7" s="44">
        <f t="shared" ref="DB7:DB50" si="14">IF(CQ7="ร","ร",IF(CV7="ร","ร",IF(DA7="ร","ร",AVERAGE(CP7,CU7,CZ7))))</f>
        <v>0</v>
      </c>
      <c r="DC7" s="45" t="s">
        <v>112</v>
      </c>
    </row>
    <row r="8" spans="1:110" s="6" customFormat="1" ht="17.100000000000001" customHeight="1" x14ac:dyDescent="0.2">
      <c r="A8" s="17">
        <v>3</v>
      </c>
      <c r="B8" s="235">
        <f>กรอกข้อมูลทั่วไป!U6</f>
        <v>0</v>
      </c>
      <c r="C8" s="125"/>
      <c r="D8" s="125"/>
      <c r="E8" s="125"/>
      <c r="F8" s="125"/>
      <c r="G8" s="125"/>
      <c r="H8" s="125"/>
      <c r="I8" s="125"/>
      <c r="J8" s="17">
        <f>IF(C8="ร","ร",IF(D8="ร","ร",IF(E8="ร","ร",IF(F8="ร","ร",IF(G8="ร","ร",IF(H8="ร","ร",IF(I8="ร","ร",SUM(C8:I8))))))))</f>
        <v>0</v>
      </c>
      <c r="K8" s="125"/>
      <c r="L8" s="125"/>
      <c r="M8" s="125"/>
      <c r="N8" s="125"/>
      <c r="O8" s="125"/>
      <c r="P8" s="125"/>
      <c r="Q8" s="125"/>
      <c r="R8" s="17">
        <f t="shared" si="0"/>
        <v>0</v>
      </c>
      <c r="S8" s="125"/>
      <c r="T8" s="125"/>
      <c r="U8" s="125"/>
      <c r="V8" s="125"/>
      <c r="W8" s="125"/>
      <c r="X8" s="125"/>
      <c r="Y8" s="125"/>
      <c r="Z8" s="17">
        <f t="shared" si="4"/>
        <v>0</v>
      </c>
      <c r="AA8" s="122">
        <f t="shared" si="5"/>
        <v>0</v>
      </c>
      <c r="AB8" s="125"/>
      <c r="AC8" s="125"/>
      <c r="AD8" s="125"/>
      <c r="AE8" s="125"/>
      <c r="AF8" s="125"/>
      <c r="AG8" s="125"/>
      <c r="AH8" s="125"/>
      <c r="AI8" s="17">
        <f>IF(AB8="ร","ร",IF(AC8="ร","ร",IF(AD8="ร","ร",IF(AE8="ร","ร",IF(AF8="ร","ร",IF(AG8="ร","ร",IF(AH8="ร","ร",SUM(AB8:AH8))))))))</f>
        <v>0</v>
      </c>
      <c r="AJ8" s="125"/>
      <c r="AK8" s="125"/>
      <c r="AL8" s="125"/>
      <c r="AM8" s="125"/>
      <c r="AN8" s="125"/>
      <c r="AO8" s="125"/>
      <c r="AP8" s="125"/>
      <c r="AQ8" s="17">
        <f>IF(AJ8="ร","ร",IF(AK8="ร","ร",IF(AL8="ร","ร",IF(AM8="ร","ร",IF(AN8="ร","ร",IF(AO8="ร","ร",IF(AP8="ร","ร",SUM(AJ8:AP8))))))))</f>
        <v>0</v>
      </c>
      <c r="AR8" s="125"/>
      <c r="AS8" s="125"/>
      <c r="AT8" s="125"/>
      <c r="AU8" s="125"/>
      <c r="AV8" s="125"/>
      <c r="AW8" s="125"/>
      <c r="AX8" s="125"/>
      <c r="AY8" s="17">
        <f t="shared" si="6"/>
        <v>0</v>
      </c>
      <c r="AZ8" s="122">
        <f t="shared" ref="AZ8:AZ49" si="15">IF(AI8="ร","ร",IF(AQ8="ร","ร",IF(AY8="ร","ร",SUM(AI8,AQ8,AY8))))</f>
        <v>0</v>
      </c>
      <c r="BA8" s="125"/>
      <c r="BB8" s="125" t="str">
        <f t="shared" si="7"/>
        <v/>
      </c>
      <c r="BC8" s="125"/>
      <c r="BD8" s="129" t="str">
        <f t="shared" si="8"/>
        <v/>
      </c>
      <c r="BE8" s="129">
        <f t="shared" si="9"/>
        <v>0</v>
      </c>
      <c r="BF8" s="125"/>
      <c r="BG8" s="125"/>
      <c r="BH8" s="129" t="str">
        <f t="shared" si="10"/>
        <v/>
      </c>
      <c r="BI8" s="129">
        <f t="shared" si="11"/>
        <v>0</v>
      </c>
      <c r="BJ8" s="3" t="s">
        <v>84</v>
      </c>
      <c r="BK8" s="3"/>
      <c r="BZ8" s="12"/>
      <c r="CB8" s="16">
        <v>3</v>
      </c>
      <c r="CC8" s="236">
        <f>กรอกข้อมูลทั่วไป!U6</f>
        <v>0</v>
      </c>
      <c r="CD8" s="128"/>
      <c r="CE8" s="128"/>
      <c r="CF8" s="128"/>
      <c r="CG8" s="128"/>
      <c r="CH8" s="128"/>
      <c r="CI8" s="128"/>
      <c r="CJ8" s="128"/>
      <c r="CK8" s="128"/>
      <c r="CL8" s="11"/>
      <c r="CM8" s="128"/>
      <c r="CN8" s="128"/>
      <c r="CO8" s="128"/>
      <c r="CP8" s="23">
        <f t="shared" ref="CP8:CP50" si="16">IF(CM8="ร","ร",IF(CN8="ร","ร",IF(CO8="ร","ร",SUM(CM8:CO8))))</f>
        <v>0</v>
      </c>
      <c r="CQ8" s="44">
        <f t="shared" si="1"/>
        <v>0</v>
      </c>
      <c r="CR8" s="128"/>
      <c r="CS8" s="128"/>
      <c r="CT8" s="128"/>
      <c r="CU8" s="23">
        <f t="shared" si="12"/>
        <v>0</v>
      </c>
      <c r="CV8" s="44">
        <f t="shared" si="2"/>
        <v>0</v>
      </c>
      <c r="CW8" s="128"/>
      <c r="CX8" s="128"/>
      <c r="CY8" s="128"/>
      <c r="CZ8" s="23">
        <f t="shared" si="13"/>
        <v>0</v>
      </c>
      <c r="DA8" s="44">
        <f t="shared" si="3"/>
        <v>0</v>
      </c>
      <c r="DB8" s="44">
        <f t="shared" si="14"/>
        <v>0</v>
      </c>
    </row>
    <row r="9" spans="1:110" s="6" customFormat="1" ht="17.100000000000001" customHeight="1" x14ac:dyDescent="0.2">
      <c r="A9" s="17">
        <v>4</v>
      </c>
      <c r="B9" s="235">
        <f>กรอกข้อมูลทั่วไป!U7</f>
        <v>0</v>
      </c>
      <c r="C9" s="125"/>
      <c r="D9" s="125"/>
      <c r="E9" s="125"/>
      <c r="F9" s="125"/>
      <c r="G9" s="125"/>
      <c r="H9" s="125"/>
      <c r="I9" s="125"/>
      <c r="J9" s="17">
        <f>IF(C9="ร","ร",IF(D9="ร","ร",IF(E9="ร","ร",IF(F9="ร","ร",IF(G9="ร","ร",IF(H9="ร","ร",IF(I9="ร","ร",SUM(C9:I9))))))))</f>
        <v>0</v>
      </c>
      <c r="K9" s="125"/>
      <c r="L9" s="125"/>
      <c r="M9" s="125"/>
      <c r="N9" s="125"/>
      <c r="O9" s="125"/>
      <c r="P9" s="125"/>
      <c r="Q9" s="125"/>
      <c r="R9" s="17">
        <f t="shared" si="0"/>
        <v>0</v>
      </c>
      <c r="S9" s="125"/>
      <c r="T9" s="125"/>
      <c r="U9" s="125"/>
      <c r="V9" s="125"/>
      <c r="W9" s="125"/>
      <c r="X9" s="125"/>
      <c r="Y9" s="125"/>
      <c r="Z9" s="17">
        <f t="shared" si="4"/>
        <v>0</v>
      </c>
      <c r="AA9" s="122">
        <f t="shared" si="5"/>
        <v>0</v>
      </c>
      <c r="AB9" s="125"/>
      <c r="AC9" s="125"/>
      <c r="AD9" s="125"/>
      <c r="AE9" s="125"/>
      <c r="AF9" s="125"/>
      <c r="AG9" s="125"/>
      <c r="AH9" s="125"/>
      <c r="AI9" s="17">
        <f t="shared" ref="AI9:AI49" si="17">IF(AB9="ร","ร",IF(AC9="ร","ร",IF(AD9="ร","ร",IF(AE9="ร","ร",IF(AF9="ร","ร",IF(AG9="ร","ร",IF(AH9="ร","ร",SUM(AB9:AH9))))))))</f>
        <v>0</v>
      </c>
      <c r="AJ9" s="125"/>
      <c r="AK9" s="125"/>
      <c r="AL9" s="125"/>
      <c r="AM9" s="125"/>
      <c r="AN9" s="125"/>
      <c r="AO9" s="125"/>
      <c r="AP9" s="125"/>
      <c r="AQ9" s="17">
        <f t="shared" ref="AQ9:AQ49" si="18">IF(AJ9="ร","ร",IF(AK9="ร","ร",IF(AL9="ร","ร",IF(AM9="ร","ร",IF(AN9="ร","ร",IF(AO9="ร","ร",IF(AP9="ร","ร",SUM(AJ9:AP9))))))))</f>
        <v>0</v>
      </c>
      <c r="AR9" s="125"/>
      <c r="AS9" s="125"/>
      <c r="AT9" s="125"/>
      <c r="AU9" s="125"/>
      <c r="AV9" s="125"/>
      <c r="AW9" s="125"/>
      <c r="AX9" s="125"/>
      <c r="AY9" s="17">
        <f t="shared" si="6"/>
        <v>0</v>
      </c>
      <c r="AZ9" s="122">
        <f t="shared" si="15"/>
        <v>0</v>
      </c>
      <c r="BA9" s="125"/>
      <c r="BB9" s="125" t="str">
        <f t="shared" si="7"/>
        <v/>
      </c>
      <c r="BC9" s="125"/>
      <c r="BD9" s="129" t="str">
        <f t="shared" si="8"/>
        <v/>
      </c>
      <c r="BE9" s="129">
        <f t="shared" si="9"/>
        <v>0</v>
      </c>
      <c r="BF9" s="125"/>
      <c r="BG9" s="125"/>
      <c r="BH9" s="129" t="str">
        <f t="shared" si="10"/>
        <v/>
      </c>
      <c r="BI9" s="129">
        <f t="shared" si="11"/>
        <v>0</v>
      </c>
      <c r="BJ9" s="3" t="s">
        <v>42</v>
      </c>
      <c r="BK9" s="3"/>
      <c r="BT9" s="8"/>
      <c r="BX9" s="6" t="s">
        <v>43</v>
      </c>
      <c r="CB9" s="16">
        <v>4</v>
      </c>
      <c r="CC9" s="236">
        <f>กรอกข้อมูลทั่วไป!U7</f>
        <v>0</v>
      </c>
      <c r="CD9" s="128"/>
      <c r="CE9" s="128"/>
      <c r="CF9" s="128"/>
      <c r="CG9" s="128"/>
      <c r="CH9" s="128"/>
      <c r="CI9" s="128"/>
      <c r="CJ9" s="128"/>
      <c r="CK9" s="128"/>
      <c r="CL9" s="11"/>
      <c r="CM9" s="128"/>
      <c r="CN9" s="128"/>
      <c r="CO9" s="128"/>
      <c r="CP9" s="23">
        <f t="shared" si="16"/>
        <v>0</v>
      </c>
      <c r="CQ9" s="44">
        <f t="shared" si="1"/>
        <v>0</v>
      </c>
      <c r="CR9" s="128"/>
      <c r="CS9" s="128"/>
      <c r="CT9" s="128"/>
      <c r="CU9" s="23">
        <f t="shared" si="12"/>
        <v>0</v>
      </c>
      <c r="CV9" s="44">
        <f t="shared" si="2"/>
        <v>0</v>
      </c>
      <c r="CW9" s="128"/>
      <c r="CX9" s="128"/>
      <c r="CY9" s="128"/>
      <c r="CZ9" s="23">
        <f t="shared" si="13"/>
        <v>0</v>
      </c>
      <c r="DA9" s="44">
        <f t="shared" si="3"/>
        <v>0</v>
      </c>
      <c r="DB9" s="44">
        <f t="shared" si="14"/>
        <v>0</v>
      </c>
    </row>
    <row r="10" spans="1:110" s="6" customFormat="1" ht="17.100000000000001" customHeight="1" x14ac:dyDescent="0.2">
      <c r="A10" s="17">
        <v>5</v>
      </c>
      <c r="B10" s="235">
        <f>กรอกข้อมูลทั่วไป!U8</f>
        <v>0</v>
      </c>
      <c r="C10" s="125"/>
      <c r="D10" s="125"/>
      <c r="E10" s="125"/>
      <c r="F10" s="125"/>
      <c r="G10" s="125"/>
      <c r="H10" s="125"/>
      <c r="I10" s="125"/>
      <c r="J10" s="17">
        <f t="shared" ref="J10:J49" si="19">IF(C10="ร","ร",IF(D10="ร","ร",IF(E10="ร","ร",IF(F10="ร","ร",IF(G10="ร","ร",IF(H10="ร","ร",IF(I10="ร","ร",SUM(C10:I10))))))))</f>
        <v>0</v>
      </c>
      <c r="K10" s="125"/>
      <c r="L10" s="125"/>
      <c r="M10" s="125"/>
      <c r="N10" s="125"/>
      <c r="O10" s="125"/>
      <c r="P10" s="125"/>
      <c r="Q10" s="125"/>
      <c r="R10" s="17">
        <f t="shared" si="0"/>
        <v>0</v>
      </c>
      <c r="S10" s="125"/>
      <c r="T10" s="125"/>
      <c r="U10" s="125"/>
      <c r="V10" s="125"/>
      <c r="W10" s="125"/>
      <c r="X10" s="125"/>
      <c r="Y10" s="125"/>
      <c r="Z10" s="17">
        <f t="shared" si="4"/>
        <v>0</v>
      </c>
      <c r="AA10" s="122">
        <f t="shared" si="5"/>
        <v>0</v>
      </c>
      <c r="AB10" s="125"/>
      <c r="AC10" s="125"/>
      <c r="AD10" s="125"/>
      <c r="AE10" s="125"/>
      <c r="AF10" s="125"/>
      <c r="AG10" s="125"/>
      <c r="AH10" s="125"/>
      <c r="AI10" s="17">
        <f t="shared" si="17"/>
        <v>0</v>
      </c>
      <c r="AJ10" s="125"/>
      <c r="AK10" s="125"/>
      <c r="AL10" s="125"/>
      <c r="AM10" s="125"/>
      <c r="AN10" s="125"/>
      <c r="AO10" s="125"/>
      <c r="AP10" s="125"/>
      <c r="AQ10" s="17">
        <f t="shared" si="18"/>
        <v>0</v>
      </c>
      <c r="AR10" s="125"/>
      <c r="AS10" s="125"/>
      <c r="AT10" s="125"/>
      <c r="AU10" s="125"/>
      <c r="AV10" s="125"/>
      <c r="AW10" s="125"/>
      <c r="AX10" s="125"/>
      <c r="AY10" s="17">
        <f t="shared" si="6"/>
        <v>0</v>
      </c>
      <c r="AZ10" s="122">
        <f t="shared" si="15"/>
        <v>0</v>
      </c>
      <c r="BA10" s="125"/>
      <c r="BB10" s="125" t="str">
        <f t="shared" si="7"/>
        <v/>
      </c>
      <c r="BC10" s="125"/>
      <c r="BD10" s="129" t="str">
        <f t="shared" si="8"/>
        <v/>
      </c>
      <c r="BE10" s="129">
        <f t="shared" si="9"/>
        <v>0</v>
      </c>
      <c r="BF10" s="125"/>
      <c r="BG10" s="125"/>
      <c r="BH10" s="129" t="str">
        <f t="shared" si="10"/>
        <v/>
      </c>
      <c r="BI10" s="129">
        <f t="shared" si="11"/>
        <v>0</v>
      </c>
      <c r="BJ10" s="3" t="s">
        <v>110</v>
      </c>
      <c r="BK10" s="3"/>
      <c r="CA10" s="12"/>
      <c r="CB10" s="16">
        <v>5</v>
      </c>
      <c r="CC10" s="236">
        <f>กรอกข้อมูลทั่วไป!U8</f>
        <v>0</v>
      </c>
      <c r="CD10" s="128"/>
      <c r="CE10" s="128"/>
      <c r="CF10" s="128"/>
      <c r="CG10" s="128"/>
      <c r="CH10" s="128"/>
      <c r="CI10" s="128"/>
      <c r="CJ10" s="128"/>
      <c r="CK10" s="128"/>
      <c r="CL10" s="11"/>
      <c r="CM10" s="128"/>
      <c r="CN10" s="128"/>
      <c r="CO10" s="128"/>
      <c r="CP10" s="23">
        <f t="shared" si="16"/>
        <v>0</v>
      </c>
      <c r="CQ10" s="44">
        <f t="shared" si="1"/>
        <v>0</v>
      </c>
      <c r="CR10" s="128"/>
      <c r="CS10" s="128"/>
      <c r="CT10" s="128"/>
      <c r="CU10" s="23">
        <f t="shared" si="12"/>
        <v>0</v>
      </c>
      <c r="CV10" s="44">
        <f t="shared" si="2"/>
        <v>0</v>
      </c>
      <c r="CW10" s="128"/>
      <c r="CX10" s="128"/>
      <c r="CY10" s="128"/>
      <c r="CZ10" s="23">
        <f t="shared" si="13"/>
        <v>0</v>
      </c>
      <c r="DA10" s="44">
        <f t="shared" si="3"/>
        <v>0</v>
      </c>
      <c r="DB10" s="44">
        <f t="shared" si="14"/>
        <v>0</v>
      </c>
    </row>
    <row r="11" spans="1:110" s="6" customFormat="1" ht="17.100000000000001" customHeight="1" x14ac:dyDescent="0.25">
      <c r="A11" s="17">
        <v>6</v>
      </c>
      <c r="B11" s="235">
        <f>กรอกข้อมูลทั่วไป!U9</f>
        <v>0</v>
      </c>
      <c r="C11" s="125"/>
      <c r="D11" s="125"/>
      <c r="E11" s="125"/>
      <c r="F11" s="125"/>
      <c r="G11" s="125"/>
      <c r="H11" s="125"/>
      <c r="I11" s="125"/>
      <c r="J11" s="17">
        <f t="shared" si="19"/>
        <v>0</v>
      </c>
      <c r="K11" s="125"/>
      <c r="L11" s="125"/>
      <c r="M11" s="125"/>
      <c r="N11" s="125"/>
      <c r="O11" s="125"/>
      <c r="P11" s="125"/>
      <c r="Q11" s="125"/>
      <c r="R11" s="17">
        <f t="shared" si="0"/>
        <v>0</v>
      </c>
      <c r="S11" s="125"/>
      <c r="T11" s="125"/>
      <c r="U11" s="125"/>
      <c r="V11" s="125"/>
      <c r="W11" s="125"/>
      <c r="X11" s="125"/>
      <c r="Y11" s="125"/>
      <c r="Z11" s="17">
        <f t="shared" si="4"/>
        <v>0</v>
      </c>
      <c r="AA11" s="122">
        <f t="shared" si="5"/>
        <v>0</v>
      </c>
      <c r="AB11" s="125"/>
      <c r="AC11" s="125"/>
      <c r="AD11" s="125"/>
      <c r="AE11" s="125"/>
      <c r="AF11" s="125"/>
      <c r="AG11" s="125"/>
      <c r="AH11" s="125"/>
      <c r="AI11" s="17">
        <f t="shared" si="17"/>
        <v>0</v>
      </c>
      <c r="AJ11" s="125"/>
      <c r="AK11" s="125"/>
      <c r="AL11" s="125"/>
      <c r="AM11" s="125"/>
      <c r="AN11" s="125"/>
      <c r="AO11" s="125"/>
      <c r="AP11" s="125"/>
      <c r="AQ11" s="17">
        <f t="shared" si="18"/>
        <v>0</v>
      </c>
      <c r="AR11" s="125"/>
      <c r="AS11" s="125"/>
      <c r="AT11" s="125"/>
      <c r="AU11" s="125"/>
      <c r="AV11" s="125"/>
      <c r="AW11" s="125"/>
      <c r="AX11" s="125"/>
      <c r="AY11" s="17">
        <f t="shared" si="6"/>
        <v>0</v>
      </c>
      <c r="AZ11" s="122">
        <f t="shared" si="15"/>
        <v>0</v>
      </c>
      <c r="BA11" s="125"/>
      <c r="BB11" s="125" t="str">
        <f t="shared" si="7"/>
        <v/>
      </c>
      <c r="BC11" s="125"/>
      <c r="BD11" s="129" t="str">
        <f t="shared" si="8"/>
        <v/>
      </c>
      <c r="BE11" s="129">
        <f t="shared" si="9"/>
        <v>0</v>
      </c>
      <c r="BF11" s="125"/>
      <c r="BG11" s="125"/>
      <c r="BH11" s="129" t="str">
        <f t="shared" si="10"/>
        <v/>
      </c>
      <c r="BI11" s="129">
        <f t="shared" si="11"/>
        <v>0</v>
      </c>
      <c r="BJ11" s="3" t="s">
        <v>93</v>
      </c>
      <c r="CB11" s="16">
        <v>6</v>
      </c>
      <c r="CC11" s="236">
        <f>กรอกข้อมูลทั่วไป!U9</f>
        <v>0</v>
      </c>
      <c r="CD11" s="128"/>
      <c r="CE11" s="128"/>
      <c r="CF11" s="128"/>
      <c r="CG11" s="128"/>
      <c r="CH11" s="128"/>
      <c r="CI11" s="128"/>
      <c r="CJ11" s="128"/>
      <c r="CK11" s="128"/>
      <c r="CL11" s="11"/>
      <c r="CM11" s="128"/>
      <c r="CN11" s="128"/>
      <c r="CO11" s="128"/>
      <c r="CP11" s="23">
        <f t="shared" si="16"/>
        <v>0</v>
      </c>
      <c r="CQ11" s="44">
        <f t="shared" si="1"/>
        <v>0</v>
      </c>
      <c r="CR11" s="128"/>
      <c r="CS11" s="128"/>
      <c r="CT11" s="128"/>
      <c r="CU11" s="23">
        <f t="shared" si="12"/>
        <v>0</v>
      </c>
      <c r="CV11" s="44">
        <f t="shared" si="2"/>
        <v>0</v>
      </c>
      <c r="CW11" s="128"/>
      <c r="CX11" s="128"/>
      <c r="CY11" s="128"/>
      <c r="CZ11" s="23">
        <f t="shared" si="13"/>
        <v>0</v>
      </c>
      <c r="DA11" s="44">
        <f t="shared" si="3"/>
        <v>0</v>
      </c>
      <c r="DB11" s="44">
        <f t="shared" si="14"/>
        <v>0</v>
      </c>
      <c r="DC11" s="3" t="s">
        <v>113</v>
      </c>
    </row>
    <row r="12" spans="1:110" s="6" customFormat="1" ht="17.100000000000001" customHeight="1" x14ac:dyDescent="0.2">
      <c r="A12" s="17">
        <v>7</v>
      </c>
      <c r="B12" s="235">
        <f>กรอกข้อมูลทั่วไป!U10</f>
        <v>0</v>
      </c>
      <c r="C12" s="125"/>
      <c r="D12" s="125"/>
      <c r="E12" s="125"/>
      <c r="F12" s="125"/>
      <c r="G12" s="125"/>
      <c r="H12" s="125"/>
      <c r="I12" s="125"/>
      <c r="J12" s="17">
        <f t="shared" si="19"/>
        <v>0</v>
      </c>
      <c r="K12" s="125"/>
      <c r="L12" s="125"/>
      <c r="M12" s="125"/>
      <c r="N12" s="125"/>
      <c r="O12" s="125"/>
      <c r="P12" s="125"/>
      <c r="Q12" s="125"/>
      <c r="R12" s="17">
        <f t="shared" si="0"/>
        <v>0</v>
      </c>
      <c r="S12" s="125"/>
      <c r="T12" s="125"/>
      <c r="U12" s="125"/>
      <c r="V12" s="125"/>
      <c r="W12" s="125"/>
      <c r="X12" s="125"/>
      <c r="Y12" s="125"/>
      <c r="Z12" s="17">
        <f t="shared" si="4"/>
        <v>0</v>
      </c>
      <c r="AA12" s="122">
        <f t="shared" si="5"/>
        <v>0</v>
      </c>
      <c r="AB12" s="125"/>
      <c r="AC12" s="125"/>
      <c r="AD12" s="125"/>
      <c r="AE12" s="125"/>
      <c r="AF12" s="125"/>
      <c r="AG12" s="125"/>
      <c r="AH12" s="125"/>
      <c r="AI12" s="17">
        <f t="shared" si="17"/>
        <v>0</v>
      </c>
      <c r="AJ12" s="125"/>
      <c r="AK12" s="125"/>
      <c r="AL12" s="125"/>
      <c r="AM12" s="125"/>
      <c r="AN12" s="125"/>
      <c r="AO12" s="125"/>
      <c r="AP12" s="125"/>
      <c r="AQ12" s="17">
        <f t="shared" si="18"/>
        <v>0</v>
      </c>
      <c r="AR12" s="125"/>
      <c r="AS12" s="125"/>
      <c r="AT12" s="125"/>
      <c r="AU12" s="125"/>
      <c r="AV12" s="125"/>
      <c r="AW12" s="125"/>
      <c r="AX12" s="125"/>
      <c r="AY12" s="17">
        <f t="shared" si="6"/>
        <v>0</v>
      </c>
      <c r="AZ12" s="122">
        <f t="shared" si="15"/>
        <v>0</v>
      </c>
      <c r="BA12" s="125"/>
      <c r="BB12" s="125" t="str">
        <f t="shared" si="7"/>
        <v/>
      </c>
      <c r="BC12" s="125"/>
      <c r="BD12" s="129" t="str">
        <f t="shared" si="8"/>
        <v/>
      </c>
      <c r="BE12" s="129">
        <f t="shared" si="9"/>
        <v>0</v>
      </c>
      <c r="BF12" s="125"/>
      <c r="BG12" s="125"/>
      <c r="BH12" s="129" t="str">
        <f t="shared" si="10"/>
        <v/>
      </c>
      <c r="BI12" s="129">
        <f t="shared" si="11"/>
        <v>0</v>
      </c>
      <c r="BJ12" s="3" t="s">
        <v>94</v>
      </c>
      <c r="BO12" s="8"/>
      <c r="CB12" s="16">
        <v>7</v>
      </c>
      <c r="CC12" s="236">
        <f>กรอกข้อมูลทั่วไป!U10</f>
        <v>0</v>
      </c>
      <c r="CD12" s="128"/>
      <c r="CE12" s="128"/>
      <c r="CF12" s="128"/>
      <c r="CG12" s="128"/>
      <c r="CH12" s="128"/>
      <c r="CI12" s="128"/>
      <c r="CJ12" s="128"/>
      <c r="CK12" s="128"/>
      <c r="CL12" s="11"/>
      <c r="CM12" s="128"/>
      <c r="CN12" s="128"/>
      <c r="CO12" s="128"/>
      <c r="CP12" s="23">
        <f t="shared" si="16"/>
        <v>0</v>
      </c>
      <c r="CQ12" s="44">
        <f t="shared" si="1"/>
        <v>0</v>
      </c>
      <c r="CR12" s="128"/>
      <c r="CS12" s="128"/>
      <c r="CT12" s="128"/>
      <c r="CU12" s="23">
        <f t="shared" si="12"/>
        <v>0</v>
      </c>
      <c r="CV12" s="44">
        <f t="shared" si="2"/>
        <v>0</v>
      </c>
      <c r="CW12" s="128"/>
      <c r="CX12" s="128"/>
      <c r="CY12" s="128"/>
      <c r="CZ12" s="23">
        <f t="shared" si="13"/>
        <v>0</v>
      </c>
      <c r="DA12" s="44">
        <f t="shared" si="3"/>
        <v>0</v>
      </c>
      <c r="DB12" s="44">
        <f t="shared" si="14"/>
        <v>0</v>
      </c>
      <c r="DC12" s="45" t="s">
        <v>114</v>
      </c>
    </row>
    <row r="13" spans="1:110" s="6" customFormat="1" ht="17.100000000000001" customHeight="1" x14ac:dyDescent="0.2">
      <c r="A13" s="17">
        <v>8</v>
      </c>
      <c r="B13" s="235">
        <f>กรอกข้อมูลทั่วไป!U11</f>
        <v>0</v>
      </c>
      <c r="C13" s="125"/>
      <c r="D13" s="125"/>
      <c r="E13" s="125"/>
      <c r="F13" s="125"/>
      <c r="G13" s="125"/>
      <c r="H13" s="125"/>
      <c r="I13" s="125"/>
      <c r="J13" s="17">
        <f t="shared" si="19"/>
        <v>0</v>
      </c>
      <c r="K13" s="125"/>
      <c r="L13" s="125"/>
      <c r="M13" s="125"/>
      <c r="N13" s="125"/>
      <c r="O13" s="125"/>
      <c r="P13" s="125"/>
      <c r="Q13" s="125"/>
      <c r="R13" s="17">
        <f t="shared" si="0"/>
        <v>0</v>
      </c>
      <c r="S13" s="125"/>
      <c r="T13" s="125"/>
      <c r="U13" s="125"/>
      <c r="V13" s="125"/>
      <c r="W13" s="125"/>
      <c r="X13" s="125"/>
      <c r="Y13" s="125"/>
      <c r="Z13" s="17">
        <f t="shared" si="4"/>
        <v>0</v>
      </c>
      <c r="AA13" s="122">
        <f t="shared" si="5"/>
        <v>0</v>
      </c>
      <c r="AB13" s="125"/>
      <c r="AC13" s="125"/>
      <c r="AD13" s="125"/>
      <c r="AE13" s="125"/>
      <c r="AF13" s="125"/>
      <c r="AG13" s="125"/>
      <c r="AH13" s="125"/>
      <c r="AI13" s="17">
        <f t="shared" si="17"/>
        <v>0</v>
      </c>
      <c r="AJ13" s="125"/>
      <c r="AK13" s="125"/>
      <c r="AL13" s="125"/>
      <c r="AM13" s="125"/>
      <c r="AN13" s="125"/>
      <c r="AO13" s="125"/>
      <c r="AP13" s="125"/>
      <c r="AQ13" s="17">
        <f t="shared" si="18"/>
        <v>0</v>
      </c>
      <c r="AR13" s="125"/>
      <c r="AS13" s="125"/>
      <c r="AT13" s="125"/>
      <c r="AU13" s="125"/>
      <c r="AV13" s="125"/>
      <c r="AW13" s="125"/>
      <c r="AX13" s="125"/>
      <c r="AY13" s="17">
        <f t="shared" si="6"/>
        <v>0</v>
      </c>
      <c r="AZ13" s="122">
        <f t="shared" si="15"/>
        <v>0</v>
      </c>
      <c r="BA13" s="125"/>
      <c r="BB13" s="125" t="str">
        <f t="shared" si="7"/>
        <v/>
      </c>
      <c r="BC13" s="125"/>
      <c r="BD13" s="129" t="str">
        <f t="shared" si="8"/>
        <v/>
      </c>
      <c r="BE13" s="129">
        <f t="shared" si="9"/>
        <v>0</v>
      </c>
      <c r="BF13" s="125"/>
      <c r="BG13" s="125"/>
      <c r="BH13" s="129" t="str">
        <f t="shared" si="10"/>
        <v/>
      </c>
      <c r="BI13" s="129">
        <f t="shared" si="11"/>
        <v>0</v>
      </c>
      <c r="BK13" s="3" t="s">
        <v>15</v>
      </c>
      <c r="CB13" s="16">
        <v>8</v>
      </c>
      <c r="CC13" s="236">
        <f>กรอกข้อมูลทั่วไป!U11</f>
        <v>0</v>
      </c>
      <c r="CD13" s="128"/>
      <c r="CE13" s="128"/>
      <c r="CF13" s="128"/>
      <c r="CG13" s="128"/>
      <c r="CH13" s="128"/>
      <c r="CI13" s="128"/>
      <c r="CJ13" s="128"/>
      <c r="CK13" s="128"/>
      <c r="CL13" s="11"/>
      <c r="CM13" s="128"/>
      <c r="CN13" s="128"/>
      <c r="CO13" s="128"/>
      <c r="CP13" s="23">
        <f t="shared" si="16"/>
        <v>0</v>
      </c>
      <c r="CQ13" s="44">
        <f t="shared" si="1"/>
        <v>0</v>
      </c>
      <c r="CR13" s="128"/>
      <c r="CS13" s="128"/>
      <c r="CT13" s="128"/>
      <c r="CU13" s="23">
        <f t="shared" si="12"/>
        <v>0</v>
      </c>
      <c r="CV13" s="44">
        <f t="shared" si="2"/>
        <v>0</v>
      </c>
      <c r="CW13" s="128"/>
      <c r="CX13" s="128"/>
      <c r="CY13" s="128"/>
      <c r="CZ13" s="23">
        <f t="shared" si="13"/>
        <v>0</v>
      </c>
      <c r="DA13" s="44">
        <f t="shared" si="3"/>
        <v>0</v>
      </c>
      <c r="DB13" s="44">
        <f t="shared" si="14"/>
        <v>0</v>
      </c>
      <c r="DC13" s="134" t="s">
        <v>135</v>
      </c>
    </row>
    <row r="14" spans="1:110" s="6" customFormat="1" ht="17.100000000000001" customHeight="1" x14ac:dyDescent="0.2">
      <c r="A14" s="17">
        <v>9</v>
      </c>
      <c r="B14" s="235">
        <f>กรอกข้อมูลทั่วไป!U12</f>
        <v>0</v>
      </c>
      <c r="C14" s="125"/>
      <c r="D14" s="125"/>
      <c r="E14" s="125"/>
      <c r="F14" s="125"/>
      <c r="G14" s="125"/>
      <c r="H14" s="125"/>
      <c r="I14" s="125"/>
      <c r="J14" s="17">
        <f t="shared" si="19"/>
        <v>0</v>
      </c>
      <c r="K14" s="125"/>
      <c r="L14" s="125"/>
      <c r="M14" s="125"/>
      <c r="N14" s="125"/>
      <c r="O14" s="125"/>
      <c r="P14" s="125"/>
      <c r="Q14" s="125"/>
      <c r="R14" s="17">
        <f t="shared" si="0"/>
        <v>0</v>
      </c>
      <c r="S14" s="125"/>
      <c r="T14" s="125"/>
      <c r="U14" s="125"/>
      <c r="V14" s="125"/>
      <c r="W14" s="125"/>
      <c r="X14" s="125"/>
      <c r="Y14" s="125"/>
      <c r="Z14" s="17">
        <f t="shared" si="4"/>
        <v>0</v>
      </c>
      <c r="AA14" s="122">
        <f t="shared" si="5"/>
        <v>0</v>
      </c>
      <c r="AB14" s="125"/>
      <c r="AC14" s="125"/>
      <c r="AD14" s="125"/>
      <c r="AE14" s="125"/>
      <c r="AF14" s="125"/>
      <c r="AG14" s="125"/>
      <c r="AH14" s="125"/>
      <c r="AI14" s="17">
        <f t="shared" si="17"/>
        <v>0</v>
      </c>
      <c r="AJ14" s="125"/>
      <c r="AK14" s="125"/>
      <c r="AL14" s="125"/>
      <c r="AM14" s="125"/>
      <c r="AN14" s="125"/>
      <c r="AO14" s="125"/>
      <c r="AP14" s="125"/>
      <c r="AQ14" s="17">
        <f t="shared" si="18"/>
        <v>0</v>
      </c>
      <c r="AR14" s="125"/>
      <c r="AS14" s="125"/>
      <c r="AT14" s="125"/>
      <c r="AU14" s="125"/>
      <c r="AV14" s="125"/>
      <c r="AW14" s="125"/>
      <c r="AX14" s="125"/>
      <c r="AY14" s="17">
        <f t="shared" si="6"/>
        <v>0</v>
      </c>
      <c r="AZ14" s="122">
        <f t="shared" si="15"/>
        <v>0</v>
      </c>
      <c r="BA14" s="125"/>
      <c r="BB14" s="125" t="str">
        <f t="shared" si="7"/>
        <v/>
      </c>
      <c r="BC14" s="125"/>
      <c r="BD14" s="129" t="str">
        <f t="shared" si="8"/>
        <v/>
      </c>
      <c r="BE14" s="129">
        <f t="shared" si="9"/>
        <v>0</v>
      </c>
      <c r="BF14" s="125"/>
      <c r="BG14" s="125"/>
      <c r="BH14" s="129" t="str">
        <f t="shared" si="10"/>
        <v/>
      </c>
      <c r="BI14" s="129">
        <f t="shared" si="11"/>
        <v>0</v>
      </c>
      <c r="BJ14" s="3" t="s">
        <v>85</v>
      </c>
      <c r="BK14" s="3"/>
      <c r="CB14" s="16">
        <v>9</v>
      </c>
      <c r="CC14" s="236">
        <f>กรอกข้อมูลทั่วไป!U12</f>
        <v>0</v>
      </c>
      <c r="CD14" s="128"/>
      <c r="CE14" s="128"/>
      <c r="CF14" s="128"/>
      <c r="CG14" s="128"/>
      <c r="CH14" s="128"/>
      <c r="CI14" s="128"/>
      <c r="CJ14" s="128"/>
      <c r="CK14" s="128"/>
      <c r="CL14" s="11"/>
      <c r="CM14" s="128"/>
      <c r="CN14" s="128"/>
      <c r="CO14" s="128"/>
      <c r="CP14" s="23">
        <f t="shared" si="16"/>
        <v>0</v>
      </c>
      <c r="CQ14" s="44">
        <f t="shared" si="1"/>
        <v>0</v>
      </c>
      <c r="CR14" s="128"/>
      <c r="CS14" s="128"/>
      <c r="CT14" s="128"/>
      <c r="CU14" s="23">
        <f t="shared" si="12"/>
        <v>0</v>
      </c>
      <c r="CV14" s="44">
        <f t="shared" si="2"/>
        <v>0</v>
      </c>
      <c r="CW14" s="128"/>
      <c r="CX14" s="128"/>
      <c r="CY14" s="128"/>
      <c r="CZ14" s="23">
        <f t="shared" si="13"/>
        <v>0</v>
      </c>
      <c r="DA14" s="44">
        <f t="shared" si="3"/>
        <v>0</v>
      </c>
      <c r="DB14" s="44">
        <f t="shared" si="14"/>
        <v>0</v>
      </c>
    </row>
    <row r="15" spans="1:110" s="6" customFormat="1" ht="17.100000000000001" customHeight="1" x14ac:dyDescent="0.2">
      <c r="A15" s="17">
        <v>10</v>
      </c>
      <c r="B15" s="235">
        <f>กรอกข้อมูลทั่วไป!U13</f>
        <v>0</v>
      </c>
      <c r="C15" s="125"/>
      <c r="D15" s="125"/>
      <c r="E15" s="125"/>
      <c r="F15" s="125"/>
      <c r="G15" s="125"/>
      <c r="H15" s="125"/>
      <c r="I15" s="125"/>
      <c r="J15" s="17">
        <f t="shared" si="19"/>
        <v>0</v>
      </c>
      <c r="K15" s="125"/>
      <c r="L15" s="125"/>
      <c r="M15" s="125"/>
      <c r="N15" s="125"/>
      <c r="O15" s="125"/>
      <c r="P15" s="125"/>
      <c r="Q15" s="125"/>
      <c r="R15" s="17">
        <f t="shared" si="0"/>
        <v>0</v>
      </c>
      <c r="S15" s="125"/>
      <c r="T15" s="125"/>
      <c r="U15" s="125"/>
      <c r="V15" s="125"/>
      <c r="W15" s="125"/>
      <c r="X15" s="125"/>
      <c r="Y15" s="125"/>
      <c r="Z15" s="17">
        <f t="shared" si="4"/>
        <v>0</v>
      </c>
      <c r="AA15" s="122">
        <f t="shared" si="5"/>
        <v>0</v>
      </c>
      <c r="AB15" s="125"/>
      <c r="AC15" s="125"/>
      <c r="AD15" s="125"/>
      <c r="AE15" s="125"/>
      <c r="AF15" s="125"/>
      <c r="AG15" s="125"/>
      <c r="AH15" s="125"/>
      <c r="AI15" s="17">
        <f t="shared" si="17"/>
        <v>0</v>
      </c>
      <c r="AJ15" s="125"/>
      <c r="AK15" s="125"/>
      <c r="AL15" s="125"/>
      <c r="AM15" s="125"/>
      <c r="AN15" s="125"/>
      <c r="AO15" s="125"/>
      <c r="AP15" s="125"/>
      <c r="AQ15" s="17">
        <f t="shared" si="18"/>
        <v>0</v>
      </c>
      <c r="AR15" s="125"/>
      <c r="AS15" s="125"/>
      <c r="AT15" s="125"/>
      <c r="AU15" s="125"/>
      <c r="AV15" s="125"/>
      <c r="AW15" s="125"/>
      <c r="AX15" s="125"/>
      <c r="AY15" s="17">
        <f t="shared" si="6"/>
        <v>0</v>
      </c>
      <c r="AZ15" s="122">
        <f t="shared" si="15"/>
        <v>0</v>
      </c>
      <c r="BA15" s="125"/>
      <c r="BB15" s="125" t="str">
        <f t="shared" si="7"/>
        <v/>
      </c>
      <c r="BC15" s="125"/>
      <c r="BD15" s="129" t="str">
        <f t="shared" si="8"/>
        <v/>
      </c>
      <c r="BE15" s="129">
        <f t="shared" si="9"/>
        <v>0</v>
      </c>
      <c r="BF15" s="125"/>
      <c r="BG15" s="125"/>
      <c r="BH15" s="129" t="str">
        <f t="shared" si="10"/>
        <v/>
      </c>
      <c r="BI15" s="129">
        <f t="shared" si="11"/>
        <v>0</v>
      </c>
      <c r="BJ15" s="135" t="s">
        <v>136</v>
      </c>
      <c r="BK15" s="3"/>
      <c r="CB15" s="16">
        <v>10</v>
      </c>
      <c r="CC15" s="236">
        <f>กรอกข้อมูลทั่วไป!U13</f>
        <v>0</v>
      </c>
      <c r="CD15" s="128"/>
      <c r="CE15" s="128"/>
      <c r="CF15" s="128"/>
      <c r="CG15" s="128"/>
      <c r="CH15" s="128"/>
      <c r="CI15" s="128"/>
      <c r="CJ15" s="128"/>
      <c r="CK15" s="128"/>
      <c r="CL15" s="11"/>
      <c r="CM15" s="128"/>
      <c r="CN15" s="128"/>
      <c r="CO15" s="128"/>
      <c r="CP15" s="23">
        <f t="shared" si="16"/>
        <v>0</v>
      </c>
      <c r="CQ15" s="44">
        <f t="shared" si="1"/>
        <v>0</v>
      </c>
      <c r="CR15" s="128"/>
      <c r="CS15" s="128"/>
      <c r="CT15" s="128"/>
      <c r="CU15" s="23">
        <f t="shared" si="12"/>
        <v>0</v>
      </c>
      <c r="CV15" s="44">
        <f t="shared" si="2"/>
        <v>0</v>
      </c>
      <c r="CW15" s="128"/>
      <c r="CX15" s="128"/>
      <c r="CY15" s="128"/>
      <c r="CZ15" s="23">
        <f t="shared" si="13"/>
        <v>0</v>
      </c>
      <c r="DA15" s="44">
        <f t="shared" si="3"/>
        <v>0</v>
      </c>
      <c r="DB15" s="44">
        <f t="shared" si="14"/>
        <v>0</v>
      </c>
    </row>
    <row r="16" spans="1:110" s="6" customFormat="1" ht="17.100000000000001" customHeight="1" x14ac:dyDescent="0.2">
      <c r="A16" s="17">
        <v>11</v>
      </c>
      <c r="B16" s="235">
        <f>กรอกข้อมูลทั่วไป!U14</f>
        <v>0</v>
      </c>
      <c r="C16" s="125"/>
      <c r="D16" s="125"/>
      <c r="E16" s="125"/>
      <c r="F16" s="125"/>
      <c r="G16" s="125"/>
      <c r="H16" s="125"/>
      <c r="I16" s="125"/>
      <c r="J16" s="17">
        <f t="shared" si="19"/>
        <v>0</v>
      </c>
      <c r="K16" s="125"/>
      <c r="L16" s="125"/>
      <c r="M16" s="125"/>
      <c r="N16" s="125"/>
      <c r="O16" s="125"/>
      <c r="P16" s="125"/>
      <c r="Q16" s="125"/>
      <c r="R16" s="17">
        <f t="shared" si="0"/>
        <v>0</v>
      </c>
      <c r="S16" s="125"/>
      <c r="T16" s="125"/>
      <c r="U16" s="125"/>
      <c r="V16" s="125"/>
      <c r="W16" s="125"/>
      <c r="X16" s="125"/>
      <c r="Y16" s="125"/>
      <c r="Z16" s="17">
        <f t="shared" si="4"/>
        <v>0</v>
      </c>
      <c r="AA16" s="122">
        <f t="shared" si="5"/>
        <v>0</v>
      </c>
      <c r="AB16" s="125"/>
      <c r="AC16" s="125"/>
      <c r="AD16" s="125"/>
      <c r="AE16" s="125"/>
      <c r="AF16" s="125"/>
      <c r="AG16" s="125"/>
      <c r="AH16" s="125"/>
      <c r="AI16" s="17">
        <f t="shared" si="17"/>
        <v>0</v>
      </c>
      <c r="AJ16" s="125"/>
      <c r="AK16" s="125"/>
      <c r="AL16" s="125"/>
      <c r="AM16" s="125"/>
      <c r="AN16" s="125"/>
      <c r="AO16" s="125"/>
      <c r="AP16" s="125"/>
      <c r="AQ16" s="17">
        <f t="shared" si="18"/>
        <v>0</v>
      </c>
      <c r="AR16" s="125"/>
      <c r="AS16" s="125"/>
      <c r="AT16" s="125"/>
      <c r="AU16" s="125"/>
      <c r="AV16" s="125"/>
      <c r="AW16" s="125"/>
      <c r="AX16" s="125"/>
      <c r="AY16" s="17">
        <f t="shared" si="6"/>
        <v>0</v>
      </c>
      <c r="AZ16" s="122">
        <f t="shared" si="15"/>
        <v>0</v>
      </c>
      <c r="BA16" s="125"/>
      <c r="BB16" s="125" t="str">
        <f t="shared" si="7"/>
        <v/>
      </c>
      <c r="BC16" s="125"/>
      <c r="BD16" s="129" t="str">
        <f t="shared" si="8"/>
        <v/>
      </c>
      <c r="BE16" s="129">
        <f t="shared" si="9"/>
        <v>0</v>
      </c>
      <c r="BF16" s="125"/>
      <c r="BG16" s="125"/>
      <c r="BH16" s="129" t="str">
        <f t="shared" si="10"/>
        <v/>
      </c>
      <c r="BI16" s="129">
        <f t="shared" si="11"/>
        <v>0</v>
      </c>
      <c r="BJ16" s="135" t="s">
        <v>137</v>
      </c>
      <c r="BK16" s="3"/>
      <c r="CB16" s="16">
        <v>11</v>
      </c>
      <c r="CC16" s="236">
        <f>กรอกข้อมูลทั่วไป!U14</f>
        <v>0</v>
      </c>
      <c r="CD16" s="128"/>
      <c r="CE16" s="128"/>
      <c r="CF16" s="128"/>
      <c r="CG16" s="128"/>
      <c r="CH16" s="128"/>
      <c r="CI16" s="128"/>
      <c r="CJ16" s="128"/>
      <c r="CK16" s="128"/>
      <c r="CL16" s="11"/>
      <c r="CM16" s="128"/>
      <c r="CN16" s="128"/>
      <c r="CO16" s="128"/>
      <c r="CP16" s="23">
        <f t="shared" si="16"/>
        <v>0</v>
      </c>
      <c r="CQ16" s="44">
        <f t="shared" si="1"/>
        <v>0</v>
      </c>
      <c r="CR16" s="128"/>
      <c r="CS16" s="128"/>
      <c r="CT16" s="128"/>
      <c r="CU16" s="23">
        <f t="shared" si="12"/>
        <v>0</v>
      </c>
      <c r="CV16" s="44">
        <f t="shared" si="2"/>
        <v>0</v>
      </c>
      <c r="CW16" s="128"/>
      <c r="CX16" s="128"/>
      <c r="CY16" s="128"/>
      <c r="CZ16" s="23">
        <f t="shared" si="13"/>
        <v>0</v>
      </c>
      <c r="DA16" s="44">
        <f t="shared" si="3"/>
        <v>0</v>
      </c>
      <c r="DB16" s="44">
        <f t="shared" si="14"/>
        <v>0</v>
      </c>
    </row>
    <row r="17" spans="1:106" s="6" customFormat="1" ht="17.100000000000001" customHeight="1" x14ac:dyDescent="0.2">
      <c r="A17" s="17">
        <v>12</v>
      </c>
      <c r="B17" s="235">
        <f>กรอกข้อมูลทั่วไป!U15</f>
        <v>0</v>
      </c>
      <c r="C17" s="125"/>
      <c r="D17" s="125"/>
      <c r="E17" s="125"/>
      <c r="F17" s="125"/>
      <c r="G17" s="125"/>
      <c r="H17" s="125"/>
      <c r="I17" s="125"/>
      <c r="J17" s="17">
        <f t="shared" si="19"/>
        <v>0</v>
      </c>
      <c r="K17" s="125"/>
      <c r="L17" s="125"/>
      <c r="M17" s="125"/>
      <c r="N17" s="125"/>
      <c r="O17" s="125"/>
      <c r="P17" s="125"/>
      <c r="Q17" s="125"/>
      <c r="R17" s="17">
        <f t="shared" si="0"/>
        <v>0</v>
      </c>
      <c r="S17" s="125"/>
      <c r="T17" s="125"/>
      <c r="U17" s="125"/>
      <c r="V17" s="125"/>
      <c r="W17" s="125"/>
      <c r="X17" s="125"/>
      <c r="Y17" s="125"/>
      <c r="Z17" s="17">
        <f t="shared" si="4"/>
        <v>0</v>
      </c>
      <c r="AA17" s="122">
        <f t="shared" si="5"/>
        <v>0</v>
      </c>
      <c r="AB17" s="125"/>
      <c r="AC17" s="125"/>
      <c r="AD17" s="125"/>
      <c r="AE17" s="125"/>
      <c r="AF17" s="125"/>
      <c r="AG17" s="125"/>
      <c r="AH17" s="125"/>
      <c r="AI17" s="17">
        <f t="shared" si="17"/>
        <v>0</v>
      </c>
      <c r="AJ17" s="125"/>
      <c r="AK17" s="125"/>
      <c r="AL17" s="125"/>
      <c r="AM17" s="125"/>
      <c r="AN17" s="125"/>
      <c r="AO17" s="125"/>
      <c r="AP17" s="125"/>
      <c r="AQ17" s="17">
        <f t="shared" si="18"/>
        <v>0</v>
      </c>
      <c r="AR17" s="125"/>
      <c r="AS17" s="125"/>
      <c r="AT17" s="125"/>
      <c r="AU17" s="125"/>
      <c r="AV17" s="125"/>
      <c r="AW17" s="125"/>
      <c r="AX17" s="125"/>
      <c r="AY17" s="17">
        <f t="shared" si="6"/>
        <v>0</v>
      </c>
      <c r="AZ17" s="122">
        <f t="shared" si="15"/>
        <v>0</v>
      </c>
      <c r="BA17" s="125"/>
      <c r="BB17" s="125" t="str">
        <f t="shared" si="7"/>
        <v/>
      </c>
      <c r="BC17" s="125"/>
      <c r="BD17" s="129" t="str">
        <f t="shared" si="8"/>
        <v/>
      </c>
      <c r="BE17" s="129">
        <f t="shared" si="9"/>
        <v>0</v>
      </c>
      <c r="BF17" s="125"/>
      <c r="BG17" s="125"/>
      <c r="BH17" s="129" t="str">
        <f t="shared" si="10"/>
        <v/>
      </c>
      <c r="BI17" s="129">
        <f t="shared" si="11"/>
        <v>0</v>
      </c>
      <c r="BJ17" s="3"/>
      <c r="BK17" s="3"/>
      <c r="CB17" s="16">
        <v>12</v>
      </c>
      <c r="CC17" s="236">
        <f>กรอกข้อมูลทั่วไป!U15</f>
        <v>0</v>
      </c>
      <c r="CD17" s="128"/>
      <c r="CE17" s="128"/>
      <c r="CF17" s="128"/>
      <c r="CG17" s="128"/>
      <c r="CH17" s="128"/>
      <c r="CI17" s="128"/>
      <c r="CJ17" s="128"/>
      <c r="CK17" s="128"/>
      <c r="CL17" s="11"/>
      <c r="CM17" s="128"/>
      <c r="CN17" s="128"/>
      <c r="CO17" s="128"/>
      <c r="CP17" s="23">
        <f t="shared" si="16"/>
        <v>0</v>
      </c>
      <c r="CQ17" s="44">
        <f t="shared" si="1"/>
        <v>0</v>
      </c>
      <c r="CR17" s="128"/>
      <c r="CS17" s="128"/>
      <c r="CT17" s="128"/>
      <c r="CU17" s="23">
        <f t="shared" si="12"/>
        <v>0</v>
      </c>
      <c r="CV17" s="44">
        <f t="shared" si="2"/>
        <v>0</v>
      </c>
      <c r="CW17" s="128"/>
      <c r="CX17" s="128"/>
      <c r="CY17" s="128"/>
      <c r="CZ17" s="23">
        <f t="shared" si="13"/>
        <v>0</v>
      </c>
      <c r="DA17" s="44">
        <f t="shared" si="3"/>
        <v>0</v>
      </c>
      <c r="DB17" s="44">
        <f t="shared" si="14"/>
        <v>0</v>
      </c>
    </row>
    <row r="18" spans="1:106" s="6" customFormat="1" ht="17.100000000000001" customHeight="1" x14ac:dyDescent="0.2">
      <c r="A18" s="17">
        <v>13</v>
      </c>
      <c r="B18" s="235">
        <f>กรอกข้อมูลทั่วไป!U16</f>
        <v>0</v>
      </c>
      <c r="C18" s="125"/>
      <c r="D18" s="125"/>
      <c r="E18" s="125"/>
      <c r="F18" s="125"/>
      <c r="G18" s="125"/>
      <c r="H18" s="125"/>
      <c r="I18" s="125"/>
      <c r="J18" s="17">
        <f t="shared" si="19"/>
        <v>0</v>
      </c>
      <c r="K18" s="125"/>
      <c r="L18" s="125"/>
      <c r="M18" s="125"/>
      <c r="N18" s="125"/>
      <c r="O18" s="125"/>
      <c r="P18" s="125"/>
      <c r="Q18" s="125"/>
      <c r="R18" s="17">
        <f t="shared" si="0"/>
        <v>0</v>
      </c>
      <c r="S18" s="125"/>
      <c r="T18" s="125"/>
      <c r="U18" s="125"/>
      <c r="V18" s="125"/>
      <c r="W18" s="125"/>
      <c r="X18" s="125"/>
      <c r="Y18" s="125"/>
      <c r="Z18" s="17">
        <f t="shared" si="4"/>
        <v>0</v>
      </c>
      <c r="AA18" s="122">
        <f t="shared" si="5"/>
        <v>0</v>
      </c>
      <c r="AB18" s="125"/>
      <c r="AC18" s="125"/>
      <c r="AD18" s="125"/>
      <c r="AE18" s="125"/>
      <c r="AF18" s="125"/>
      <c r="AG18" s="125"/>
      <c r="AH18" s="125"/>
      <c r="AI18" s="17">
        <f t="shared" si="17"/>
        <v>0</v>
      </c>
      <c r="AJ18" s="125"/>
      <c r="AK18" s="125"/>
      <c r="AL18" s="125"/>
      <c r="AM18" s="125"/>
      <c r="AN18" s="125"/>
      <c r="AO18" s="125"/>
      <c r="AP18" s="125"/>
      <c r="AQ18" s="17">
        <f t="shared" si="18"/>
        <v>0</v>
      </c>
      <c r="AR18" s="125"/>
      <c r="AS18" s="125"/>
      <c r="AT18" s="125"/>
      <c r="AU18" s="125"/>
      <c r="AV18" s="125"/>
      <c r="AW18" s="125"/>
      <c r="AX18" s="125"/>
      <c r="AY18" s="17">
        <f t="shared" si="6"/>
        <v>0</v>
      </c>
      <c r="AZ18" s="122">
        <f t="shared" si="15"/>
        <v>0</v>
      </c>
      <c r="BA18" s="125"/>
      <c r="BB18" s="125" t="str">
        <f t="shared" si="7"/>
        <v/>
      </c>
      <c r="BC18" s="125"/>
      <c r="BD18" s="129" t="str">
        <f t="shared" si="8"/>
        <v/>
      </c>
      <c r="BE18" s="129">
        <f t="shared" si="9"/>
        <v>0</v>
      </c>
      <c r="BF18" s="125"/>
      <c r="BG18" s="125"/>
      <c r="BH18" s="129" t="str">
        <f t="shared" si="10"/>
        <v/>
      </c>
      <c r="BI18" s="129">
        <f t="shared" si="11"/>
        <v>0</v>
      </c>
      <c r="BJ18" s="3"/>
      <c r="BK18" s="3"/>
      <c r="CB18" s="16">
        <v>13</v>
      </c>
      <c r="CC18" s="236">
        <f>กรอกข้อมูลทั่วไป!U16</f>
        <v>0</v>
      </c>
      <c r="CD18" s="128"/>
      <c r="CE18" s="128"/>
      <c r="CF18" s="128"/>
      <c r="CG18" s="128"/>
      <c r="CH18" s="128"/>
      <c r="CI18" s="128"/>
      <c r="CJ18" s="128"/>
      <c r="CK18" s="128"/>
      <c r="CL18" s="11"/>
      <c r="CM18" s="128"/>
      <c r="CN18" s="128"/>
      <c r="CO18" s="128"/>
      <c r="CP18" s="23">
        <f t="shared" si="16"/>
        <v>0</v>
      </c>
      <c r="CQ18" s="44">
        <f t="shared" si="1"/>
        <v>0</v>
      </c>
      <c r="CR18" s="128"/>
      <c r="CS18" s="128"/>
      <c r="CT18" s="128"/>
      <c r="CU18" s="23">
        <f t="shared" si="12"/>
        <v>0</v>
      </c>
      <c r="CV18" s="44">
        <f t="shared" si="2"/>
        <v>0</v>
      </c>
      <c r="CW18" s="128"/>
      <c r="CX18" s="128"/>
      <c r="CY18" s="128"/>
      <c r="CZ18" s="23">
        <f t="shared" si="13"/>
        <v>0</v>
      </c>
      <c r="DA18" s="44">
        <f t="shared" si="3"/>
        <v>0</v>
      </c>
      <c r="DB18" s="44">
        <f t="shared" si="14"/>
        <v>0</v>
      </c>
    </row>
    <row r="19" spans="1:106" s="6" customFormat="1" ht="17.100000000000001" customHeight="1" x14ac:dyDescent="0.2">
      <c r="A19" s="17">
        <v>14</v>
      </c>
      <c r="B19" s="235">
        <f>กรอกข้อมูลทั่วไป!U17</f>
        <v>0</v>
      </c>
      <c r="C19" s="125"/>
      <c r="D19" s="125"/>
      <c r="E19" s="125"/>
      <c r="F19" s="125"/>
      <c r="G19" s="125"/>
      <c r="H19" s="125"/>
      <c r="I19" s="125"/>
      <c r="J19" s="17">
        <f t="shared" si="19"/>
        <v>0</v>
      </c>
      <c r="K19" s="125"/>
      <c r="L19" s="125"/>
      <c r="M19" s="125"/>
      <c r="N19" s="125"/>
      <c r="O19" s="125"/>
      <c r="P19" s="125"/>
      <c r="Q19" s="125"/>
      <c r="R19" s="17">
        <f t="shared" si="0"/>
        <v>0</v>
      </c>
      <c r="S19" s="125"/>
      <c r="T19" s="125"/>
      <c r="U19" s="125"/>
      <c r="V19" s="125"/>
      <c r="W19" s="125"/>
      <c r="X19" s="125"/>
      <c r="Y19" s="125"/>
      <c r="Z19" s="17">
        <f t="shared" si="4"/>
        <v>0</v>
      </c>
      <c r="AA19" s="122">
        <f t="shared" si="5"/>
        <v>0</v>
      </c>
      <c r="AB19" s="125"/>
      <c r="AC19" s="125"/>
      <c r="AD19" s="125"/>
      <c r="AE19" s="125"/>
      <c r="AF19" s="125"/>
      <c r="AG19" s="125"/>
      <c r="AH19" s="125"/>
      <c r="AI19" s="17">
        <f t="shared" si="17"/>
        <v>0</v>
      </c>
      <c r="AJ19" s="125"/>
      <c r="AK19" s="125"/>
      <c r="AL19" s="125"/>
      <c r="AM19" s="125"/>
      <c r="AN19" s="125"/>
      <c r="AO19" s="125"/>
      <c r="AP19" s="125"/>
      <c r="AQ19" s="17">
        <f t="shared" si="18"/>
        <v>0</v>
      </c>
      <c r="AR19" s="125"/>
      <c r="AS19" s="125"/>
      <c r="AT19" s="125"/>
      <c r="AU19" s="125"/>
      <c r="AV19" s="125"/>
      <c r="AW19" s="125"/>
      <c r="AX19" s="125"/>
      <c r="AY19" s="17">
        <f t="shared" si="6"/>
        <v>0</v>
      </c>
      <c r="AZ19" s="122">
        <f t="shared" si="15"/>
        <v>0</v>
      </c>
      <c r="BA19" s="125"/>
      <c r="BB19" s="125" t="str">
        <f t="shared" si="7"/>
        <v/>
      </c>
      <c r="BC19" s="125"/>
      <c r="BD19" s="129" t="str">
        <f t="shared" si="8"/>
        <v/>
      </c>
      <c r="BE19" s="129">
        <f t="shared" si="9"/>
        <v>0</v>
      </c>
      <c r="BF19" s="125"/>
      <c r="BG19" s="125"/>
      <c r="BH19" s="129" t="str">
        <f t="shared" si="10"/>
        <v/>
      </c>
      <c r="BI19" s="129">
        <f t="shared" si="11"/>
        <v>0</v>
      </c>
      <c r="BJ19" s="3"/>
      <c r="BK19" s="3"/>
      <c r="CB19" s="16">
        <v>14</v>
      </c>
      <c r="CC19" s="236">
        <f>กรอกข้อมูลทั่วไป!U17</f>
        <v>0</v>
      </c>
      <c r="CD19" s="128"/>
      <c r="CE19" s="128"/>
      <c r="CF19" s="128"/>
      <c r="CG19" s="128"/>
      <c r="CH19" s="128"/>
      <c r="CI19" s="128"/>
      <c r="CJ19" s="128"/>
      <c r="CK19" s="128"/>
      <c r="CL19" s="11"/>
      <c r="CM19" s="128"/>
      <c r="CN19" s="128"/>
      <c r="CO19" s="128"/>
      <c r="CP19" s="23">
        <f t="shared" si="16"/>
        <v>0</v>
      </c>
      <c r="CQ19" s="44">
        <f t="shared" si="1"/>
        <v>0</v>
      </c>
      <c r="CR19" s="128"/>
      <c r="CS19" s="128"/>
      <c r="CT19" s="128"/>
      <c r="CU19" s="23">
        <f t="shared" si="12"/>
        <v>0</v>
      </c>
      <c r="CV19" s="44">
        <f t="shared" si="2"/>
        <v>0</v>
      </c>
      <c r="CW19" s="128"/>
      <c r="CX19" s="128"/>
      <c r="CY19" s="128"/>
      <c r="CZ19" s="23">
        <f t="shared" si="13"/>
        <v>0</v>
      </c>
      <c r="DA19" s="44">
        <f t="shared" si="3"/>
        <v>0</v>
      </c>
      <c r="DB19" s="44">
        <f t="shared" si="14"/>
        <v>0</v>
      </c>
    </row>
    <row r="20" spans="1:106" s="6" customFormat="1" ht="17.100000000000001" customHeight="1" x14ac:dyDescent="0.2">
      <c r="A20" s="17">
        <v>15</v>
      </c>
      <c r="B20" s="235">
        <f>กรอกข้อมูลทั่วไป!U18</f>
        <v>0</v>
      </c>
      <c r="C20" s="125"/>
      <c r="D20" s="125"/>
      <c r="E20" s="125"/>
      <c r="F20" s="125"/>
      <c r="G20" s="125"/>
      <c r="H20" s="125"/>
      <c r="I20" s="125"/>
      <c r="J20" s="17">
        <f t="shared" si="19"/>
        <v>0</v>
      </c>
      <c r="K20" s="125"/>
      <c r="L20" s="125"/>
      <c r="M20" s="125"/>
      <c r="N20" s="125"/>
      <c r="O20" s="125"/>
      <c r="P20" s="125"/>
      <c r="Q20" s="125"/>
      <c r="R20" s="17">
        <f t="shared" si="0"/>
        <v>0</v>
      </c>
      <c r="S20" s="125"/>
      <c r="T20" s="125"/>
      <c r="U20" s="125"/>
      <c r="V20" s="125"/>
      <c r="W20" s="125"/>
      <c r="X20" s="125"/>
      <c r="Y20" s="125"/>
      <c r="Z20" s="17">
        <f t="shared" si="4"/>
        <v>0</v>
      </c>
      <c r="AA20" s="122">
        <f t="shared" si="5"/>
        <v>0</v>
      </c>
      <c r="AB20" s="125"/>
      <c r="AC20" s="125"/>
      <c r="AD20" s="125"/>
      <c r="AE20" s="125"/>
      <c r="AF20" s="125"/>
      <c r="AG20" s="125"/>
      <c r="AH20" s="125"/>
      <c r="AI20" s="17">
        <f t="shared" si="17"/>
        <v>0</v>
      </c>
      <c r="AJ20" s="125"/>
      <c r="AK20" s="125"/>
      <c r="AL20" s="125"/>
      <c r="AM20" s="125"/>
      <c r="AN20" s="125"/>
      <c r="AO20" s="125"/>
      <c r="AP20" s="125"/>
      <c r="AQ20" s="17">
        <f t="shared" si="18"/>
        <v>0</v>
      </c>
      <c r="AR20" s="125"/>
      <c r="AS20" s="125"/>
      <c r="AT20" s="125"/>
      <c r="AU20" s="125"/>
      <c r="AV20" s="125"/>
      <c r="AW20" s="125"/>
      <c r="AX20" s="125"/>
      <c r="AY20" s="17">
        <f t="shared" si="6"/>
        <v>0</v>
      </c>
      <c r="AZ20" s="122">
        <f t="shared" si="15"/>
        <v>0</v>
      </c>
      <c r="BA20" s="125"/>
      <c r="BB20" s="125" t="str">
        <f t="shared" si="7"/>
        <v/>
      </c>
      <c r="BC20" s="125"/>
      <c r="BD20" s="129" t="str">
        <f t="shared" si="8"/>
        <v/>
      </c>
      <c r="BE20" s="129">
        <f t="shared" si="9"/>
        <v>0</v>
      </c>
      <c r="BF20" s="125"/>
      <c r="BG20" s="125"/>
      <c r="BH20" s="129" t="str">
        <f t="shared" si="10"/>
        <v/>
      </c>
      <c r="BI20" s="129">
        <f t="shared" si="11"/>
        <v>0</v>
      </c>
      <c r="CB20" s="16">
        <v>15</v>
      </c>
      <c r="CC20" s="236">
        <f>กรอกข้อมูลทั่วไป!U18</f>
        <v>0</v>
      </c>
      <c r="CD20" s="128"/>
      <c r="CE20" s="128"/>
      <c r="CF20" s="128"/>
      <c r="CG20" s="128"/>
      <c r="CH20" s="128"/>
      <c r="CI20" s="128"/>
      <c r="CJ20" s="128"/>
      <c r="CK20" s="128"/>
      <c r="CL20" s="11"/>
      <c r="CM20" s="128"/>
      <c r="CN20" s="128"/>
      <c r="CO20" s="128"/>
      <c r="CP20" s="23">
        <f t="shared" si="16"/>
        <v>0</v>
      </c>
      <c r="CQ20" s="44">
        <f t="shared" si="1"/>
        <v>0</v>
      </c>
      <c r="CR20" s="128"/>
      <c r="CS20" s="128"/>
      <c r="CT20" s="128"/>
      <c r="CU20" s="23">
        <f t="shared" si="12"/>
        <v>0</v>
      </c>
      <c r="CV20" s="44">
        <f t="shared" si="2"/>
        <v>0</v>
      </c>
      <c r="CW20" s="128"/>
      <c r="CX20" s="128"/>
      <c r="CY20" s="128"/>
      <c r="CZ20" s="23">
        <f t="shared" si="13"/>
        <v>0</v>
      </c>
      <c r="DA20" s="44">
        <f t="shared" si="3"/>
        <v>0</v>
      </c>
      <c r="DB20" s="44">
        <f t="shared" si="14"/>
        <v>0</v>
      </c>
    </row>
    <row r="21" spans="1:106" s="6" customFormat="1" ht="17.100000000000001" customHeight="1" x14ac:dyDescent="0.2">
      <c r="A21" s="17">
        <v>16</v>
      </c>
      <c r="B21" s="235">
        <f>กรอกข้อมูลทั่วไป!U19</f>
        <v>0</v>
      </c>
      <c r="C21" s="125"/>
      <c r="D21" s="125"/>
      <c r="E21" s="125"/>
      <c r="F21" s="125"/>
      <c r="G21" s="125"/>
      <c r="H21" s="125"/>
      <c r="I21" s="125"/>
      <c r="J21" s="17">
        <f t="shared" si="19"/>
        <v>0</v>
      </c>
      <c r="K21" s="125"/>
      <c r="L21" s="125"/>
      <c r="M21" s="125"/>
      <c r="N21" s="125"/>
      <c r="O21" s="125"/>
      <c r="P21" s="125"/>
      <c r="Q21" s="125"/>
      <c r="R21" s="17">
        <f t="shared" si="0"/>
        <v>0</v>
      </c>
      <c r="S21" s="125"/>
      <c r="T21" s="125"/>
      <c r="U21" s="125"/>
      <c r="V21" s="125"/>
      <c r="W21" s="125"/>
      <c r="X21" s="125"/>
      <c r="Y21" s="125"/>
      <c r="Z21" s="17">
        <f t="shared" si="4"/>
        <v>0</v>
      </c>
      <c r="AA21" s="122">
        <f t="shared" si="5"/>
        <v>0</v>
      </c>
      <c r="AB21" s="125"/>
      <c r="AC21" s="125"/>
      <c r="AD21" s="125"/>
      <c r="AE21" s="125"/>
      <c r="AF21" s="125"/>
      <c r="AG21" s="125"/>
      <c r="AH21" s="125"/>
      <c r="AI21" s="17">
        <f t="shared" si="17"/>
        <v>0</v>
      </c>
      <c r="AJ21" s="125"/>
      <c r="AK21" s="125"/>
      <c r="AL21" s="125"/>
      <c r="AM21" s="125"/>
      <c r="AN21" s="125"/>
      <c r="AO21" s="125"/>
      <c r="AP21" s="125"/>
      <c r="AQ21" s="17">
        <f t="shared" si="18"/>
        <v>0</v>
      </c>
      <c r="AR21" s="125"/>
      <c r="AS21" s="125"/>
      <c r="AT21" s="125"/>
      <c r="AU21" s="125"/>
      <c r="AV21" s="125"/>
      <c r="AW21" s="125"/>
      <c r="AX21" s="125"/>
      <c r="AY21" s="17">
        <f t="shared" si="6"/>
        <v>0</v>
      </c>
      <c r="AZ21" s="122">
        <f t="shared" si="15"/>
        <v>0</v>
      </c>
      <c r="BA21" s="125"/>
      <c r="BB21" s="125" t="str">
        <f t="shared" si="7"/>
        <v/>
      </c>
      <c r="BC21" s="125"/>
      <c r="BD21" s="129" t="str">
        <f t="shared" si="8"/>
        <v/>
      </c>
      <c r="BE21" s="129">
        <f t="shared" si="9"/>
        <v>0</v>
      </c>
      <c r="BF21" s="125"/>
      <c r="BG21" s="125"/>
      <c r="BH21" s="129" t="str">
        <f t="shared" si="10"/>
        <v/>
      </c>
      <c r="BI21" s="129">
        <f t="shared" si="11"/>
        <v>0</v>
      </c>
      <c r="BJ21" s="3"/>
      <c r="BK21" s="3"/>
      <c r="CB21" s="16">
        <v>16</v>
      </c>
      <c r="CC21" s="236">
        <f>กรอกข้อมูลทั่วไป!U19</f>
        <v>0</v>
      </c>
      <c r="CD21" s="128"/>
      <c r="CE21" s="128"/>
      <c r="CF21" s="128"/>
      <c r="CG21" s="128"/>
      <c r="CH21" s="128"/>
      <c r="CI21" s="128"/>
      <c r="CJ21" s="128"/>
      <c r="CK21" s="128"/>
      <c r="CL21" s="11"/>
      <c r="CM21" s="128"/>
      <c r="CN21" s="128"/>
      <c r="CO21" s="128"/>
      <c r="CP21" s="23">
        <f t="shared" si="16"/>
        <v>0</v>
      </c>
      <c r="CQ21" s="44">
        <f t="shared" si="1"/>
        <v>0</v>
      </c>
      <c r="CR21" s="128"/>
      <c r="CS21" s="128"/>
      <c r="CT21" s="128"/>
      <c r="CU21" s="23">
        <f t="shared" si="12"/>
        <v>0</v>
      </c>
      <c r="CV21" s="44">
        <f t="shared" si="2"/>
        <v>0</v>
      </c>
      <c r="CW21" s="128"/>
      <c r="CX21" s="128"/>
      <c r="CY21" s="128"/>
      <c r="CZ21" s="23">
        <f t="shared" si="13"/>
        <v>0</v>
      </c>
      <c r="DA21" s="44">
        <f t="shared" si="3"/>
        <v>0</v>
      </c>
      <c r="DB21" s="44">
        <f t="shared" si="14"/>
        <v>0</v>
      </c>
    </row>
    <row r="22" spans="1:106" s="6" customFormat="1" ht="17.100000000000001" customHeight="1" x14ac:dyDescent="0.2">
      <c r="A22" s="17">
        <v>17</v>
      </c>
      <c r="B22" s="235">
        <f>กรอกข้อมูลทั่วไป!U20</f>
        <v>0</v>
      </c>
      <c r="C22" s="125"/>
      <c r="D22" s="125"/>
      <c r="E22" s="125"/>
      <c r="F22" s="125"/>
      <c r="G22" s="125"/>
      <c r="H22" s="125"/>
      <c r="I22" s="125"/>
      <c r="J22" s="17">
        <f t="shared" si="19"/>
        <v>0</v>
      </c>
      <c r="K22" s="125"/>
      <c r="L22" s="125"/>
      <c r="M22" s="125"/>
      <c r="N22" s="125"/>
      <c r="O22" s="125"/>
      <c r="P22" s="125"/>
      <c r="Q22" s="125"/>
      <c r="R22" s="17">
        <f t="shared" si="0"/>
        <v>0</v>
      </c>
      <c r="S22" s="125"/>
      <c r="T22" s="125"/>
      <c r="U22" s="125"/>
      <c r="V22" s="125"/>
      <c r="W22" s="125"/>
      <c r="X22" s="125"/>
      <c r="Y22" s="125"/>
      <c r="Z22" s="17">
        <f t="shared" si="4"/>
        <v>0</v>
      </c>
      <c r="AA22" s="122">
        <f t="shared" si="5"/>
        <v>0</v>
      </c>
      <c r="AB22" s="125"/>
      <c r="AC22" s="125"/>
      <c r="AD22" s="125"/>
      <c r="AE22" s="125"/>
      <c r="AF22" s="125"/>
      <c r="AG22" s="125"/>
      <c r="AH22" s="125"/>
      <c r="AI22" s="17">
        <f t="shared" si="17"/>
        <v>0</v>
      </c>
      <c r="AJ22" s="125"/>
      <c r="AK22" s="125"/>
      <c r="AL22" s="125"/>
      <c r="AM22" s="125"/>
      <c r="AN22" s="125"/>
      <c r="AO22" s="125"/>
      <c r="AP22" s="125"/>
      <c r="AQ22" s="17">
        <f t="shared" si="18"/>
        <v>0</v>
      </c>
      <c r="AR22" s="125"/>
      <c r="AS22" s="125"/>
      <c r="AT22" s="125"/>
      <c r="AU22" s="125"/>
      <c r="AV22" s="125"/>
      <c r="AW22" s="125"/>
      <c r="AX22" s="125"/>
      <c r="AY22" s="17">
        <f t="shared" si="6"/>
        <v>0</v>
      </c>
      <c r="AZ22" s="122">
        <f t="shared" si="15"/>
        <v>0</v>
      </c>
      <c r="BA22" s="125"/>
      <c r="BB22" s="125" t="str">
        <f t="shared" si="7"/>
        <v/>
      </c>
      <c r="BC22" s="125"/>
      <c r="BD22" s="129" t="str">
        <f t="shared" si="8"/>
        <v/>
      </c>
      <c r="BE22" s="129">
        <f t="shared" si="9"/>
        <v>0</v>
      </c>
      <c r="BF22" s="125"/>
      <c r="BG22" s="125"/>
      <c r="BH22" s="129" t="str">
        <f t="shared" si="10"/>
        <v/>
      </c>
      <c r="BI22" s="129">
        <f t="shared" si="11"/>
        <v>0</v>
      </c>
      <c r="BJ22" s="28"/>
      <c r="BK22" s="3"/>
      <c r="CB22" s="16">
        <v>17</v>
      </c>
      <c r="CC22" s="236">
        <f>กรอกข้อมูลทั่วไป!U20</f>
        <v>0</v>
      </c>
      <c r="CD22" s="128"/>
      <c r="CE22" s="128"/>
      <c r="CF22" s="128"/>
      <c r="CG22" s="128"/>
      <c r="CH22" s="128"/>
      <c r="CI22" s="128"/>
      <c r="CJ22" s="128"/>
      <c r="CK22" s="128"/>
      <c r="CL22" s="11"/>
      <c r="CM22" s="128"/>
      <c r="CN22" s="128"/>
      <c r="CO22" s="128"/>
      <c r="CP22" s="23">
        <f t="shared" si="16"/>
        <v>0</v>
      </c>
      <c r="CQ22" s="44">
        <f t="shared" si="1"/>
        <v>0</v>
      </c>
      <c r="CR22" s="128"/>
      <c r="CS22" s="128"/>
      <c r="CT22" s="128"/>
      <c r="CU22" s="23">
        <f t="shared" si="12"/>
        <v>0</v>
      </c>
      <c r="CV22" s="44">
        <f t="shared" si="2"/>
        <v>0</v>
      </c>
      <c r="CW22" s="128"/>
      <c r="CX22" s="128"/>
      <c r="CY22" s="128"/>
      <c r="CZ22" s="23">
        <f t="shared" si="13"/>
        <v>0</v>
      </c>
      <c r="DA22" s="44">
        <f t="shared" si="3"/>
        <v>0</v>
      </c>
      <c r="DB22" s="44">
        <f t="shared" si="14"/>
        <v>0</v>
      </c>
    </row>
    <row r="23" spans="1:106" s="6" customFormat="1" ht="17.100000000000001" customHeight="1" x14ac:dyDescent="0.2">
      <c r="A23" s="17">
        <v>18</v>
      </c>
      <c r="B23" s="235">
        <f>กรอกข้อมูลทั่วไป!U21</f>
        <v>0</v>
      </c>
      <c r="C23" s="125"/>
      <c r="D23" s="125"/>
      <c r="E23" s="125"/>
      <c r="F23" s="125"/>
      <c r="G23" s="125"/>
      <c r="H23" s="125"/>
      <c r="I23" s="125"/>
      <c r="J23" s="17">
        <f t="shared" si="19"/>
        <v>0</v>
      </c>
      <c r="K23" s="125"/>
      <c r="L23" s="125"/>
      <c r="M23" s="125"/>
      <c r="N23" s="125"/>
      <c r="O23" s="125"/>
      <c r="P23" s="125"/>
      <c r="Q23" s="125"/>
      <c r="R23" s="17">
        <f t="shared" si="0"/>
        <v>0</v>
      </c>
      <c r="S23" s="125"/>
      <c r="T23" s="125"/>
      <c r="U23" s="125"/>
      <c r="V23" s="125"/>
      <c r="W23" s="125"/>
      <c r="X23" s="125"/>
      <c r="Y23" s="125"/>
      <c r="Z23" s="17">
        <f t="shared" si="4"/>
        <v>0</v>
      </c>
      <c r="AA23" s="122">
        <f t="shared" si="5"/>
        <v>0</v>
      </c>
      <c r="AB23" s="125"/>
      <c r="AC23" s="125"/>
      <c r="AD23" s="125"/>
      <c r="AE23" s="125"/>
      <c r="AF23" s="125"/>
      <c r="AG23" s="125"/>
      <c r="AH23" s="125"/>
      <c r="AI23" s="17">
        <f t="shared" si="17"/>
        <v>0</v>
      </c>
      <c r="AJ23" s="125"/>
      <c r="AK23" s="125"/>
      <c r="AL23" s="125"/>
      <c r="AM23" s="125"/>
      <c r="AN23" s="125"/>
      <c r="AO23" s="125"/>
      <c r="AP23" s="125"/>
      <c r="AQ23" s="17">
        <f t="shared" si="18"/>
        <v>0</v>
      </c>
      <c r="AR23" s="125"/>
      <c r="AS23" s="125"/>
      <c r="AT23" s="125"/>
      <c r="AU23" s="125"/>
      <c r="AV23" s="125"/>
      <c r="AW23" s="125"/>
      <c r="AX23" s="125"/>
      <c r="AY23" s="17">
        <f t="shared" si="6"/>
        <v>0</v>
      </c>
      <c r="AZ23" s="122">
        <f t="shared" si="15"/>
        <v>0</v>
      </c>
      <c r="BA23" s="125"/>
      <c r="BB23" s="125" t="str">
        <f t="shared" si="7"/>
        <v/>
      </c>
      <c r="BC23" s="125"/>
      <c r="BD23" s="129" t="str">
        <f t="shared" si="8"/>
        <v/>
      </c>
      <c r="BE23" s="129">
        <f t="shared" si="9"/>
        <v>0</v>
      </c>
      <c r="BF23" s="125"/>
      <c r="BG23" s="125"/>
      <c r="BH23" s="129" t="str">
        <f t="shared" si="10"/>
        <v/>
      </c>
      <c r="BI23" s="129">
        <f t="shared" si="11"/>
        <v>0</v>
      </c>
      <c r="BJ23" s="3"/>
      <c r="BK23" s="3"/>
      <c r="CB23" s="16">
        <v>18</v>
      </c>
      <c r="CC23" s="236">
        <f>กรอกข้อมูลทั่วไป!U21</f>
        <v>0</v>
      </c>
      <c r="CD23" s="128"/>
      <c r="CE23" s="128"/>
      <c r="CF23" s="128"/>
      <c r="CG23" s="128"/>
      <c r="CH23" s="128"/>
      <c r="CI23" s="128"/>
      <c r="CJ23" s="128"/>
      <c r="CK23" s="128"/>
      <c r="CL23" s="11"/>
      <c r="CM23" s="128"/>
      <c r="CN23" s="128"/>
      <c r="CO23" s="128"/>
      <c r="CP23" s="23">
        <f t="shared" si="16"/>
        <v>0</v>
      </c>
      <c r="CQ23" s="44">
        <f t="shared" si="1"/>
        <v>0</v>
      </c>
      <c r="CR23" s="128"/>
      <c r="CS23" s="128"/>
      <c r="CT23" s="128"/>
      <c r="CU23" s="23">
        <f t="shared" si="12"/>
        <v>0</v>
      </c>
      <c r="CV23" s="44">
        <f t="shared" si="2"/>
        <v>0</v>
      </c>
      <c r="CW23" s="128"/>
      <c r="CX23" s="128"/>
      <c r="CY23" s="128"/>
      <c r="CZ23" s="23">
        <f t="shared" si="13"/>
        <v>0</v>
      </c>
      <c r="DA23" s="44">
        <f t="shared" si="3"/>
        <v>0</v>
      </c>
      <c r="DB23" s="44">
        <f t="shared" si="14"/>
        <v>0</v>
      </c>
    </row>
    <row r="24" spans="1:106" s="6" customFormat="1" ht="17.100000000000001" customHeight="1" x14ac:dyDescent="0.2">
      <c r="A24" s="17">
        <v>19</v>
      </c>
      <c r="B24" s="235">
        <f>กรอกข้อมูลทั่วไป!U22</f>
        <v>0</v>
      </c>
      <c r="C24" s="125"/>
      <c r="D24" s="125"/>
      <c r="E24" s="125"/>
      <c r="F24" s="125"/>
      <c r="G24" s="125"/>
      <c r="H24" s="125"/>
      <c r="I24" s="125"/>
      <c r="J24" s="17">
        <f t="shared" si="19"/>
        <v>0</v>
      </c>
      <c r="K24" s="125"/>
      <c r="L24" s="125"/>
      <c r="M24" s="125"/>
      <c r="N24" s="125"/>
      <c r="O24" s="125"/>
      <c r="P24" s="125"/>
      <c r="Q24" s="125"/>
      <c r="R24" s="17">
        <f t="shared" si="0"/>
        <v>0</v>
      </c>
      <c r="S24" s="125"/>
      <c r="T24" s="125"/>
      <c r="U24" s="125"/>
      <c r="V24" s="125"/>
      <c r="W24" s="125"/>
      <c r="X24" s="125"/>
      <c r="Y24" s="125"/>
      <c r="Z24" s="17">
        <f t="shared" si="4"/>
        <v>0</v>
      </c>
      <c r="AA24" s="122">
        <f t="shared" si="5"/>
        <v>0</v>
      </c>
      <c r="AB24" s="125"/>
      <c r="AC24" s="125"/>
      <c r="AD24" s="125"/>
      <c r="AE24" s="125"/>
      <c r="AF24" s="125"/>
      <c r="AG24" s="125"/>
      <c r="AH24" s="125"/>
      <c r="AI24" s="17">
        <f t="shared" si="17"/>
        <v>0</v>
      </c>
      <c r="AJ24" s="125"/>
      <c r="AK24" s="125"/>
      <c r="AL24" s="125"/>
      <c r="AM24" s="125"/>
      <c r="AN24" s="125"/>
      <c r="AO24" s="125"/>
      <c r="AP24" s="125"/>
      <c r="AQ24" s="17">
        <f t="shared" si="18"/>
        <v>0</v>
      </c>
      <c r="AR24" s="125"/>
      <c r="AS24" s="125"/>
      <c r="AT24" s="125"/>
      <c r="AU24" s="125"/>
      <c r="AV24" s="125"/>
      <c r="AW24" s="125"/>
      <c r="AX24" s="125"/>
      <c r="AY24" s="17">
        <f t="shared" si="6"/>
        <v>0</v>
      </c>
      <c r="AZ24" s="122">
        <f t="shared" si="15"/>
        <v>0</v>
      </c>
      <c r="BA24" s="125"/>
      <c r="BB24" s="125" t="str">
        <f t="shared" si="7"/>
        <v/>
      </c>
      <c r="BC24" s="125"/>
      <c r="BD24" s="129" t="str">
        <f t="shared" si="8"/>
        <v/>
      </c>
      <c r="BE24" s="129">
        <f t="shared" si="9"/>
        <v>0</v>
      </c>
      <c r="BF24" s="125"/>
      <c r="BG24" s="125"/>
      <c r="BH24" s="129" t="str">
        <f t="shared" si="10"/>
        <v/>
      </c>
      <c r="BI24" s="129">
        <f t="shared" si="11"/>
        <v>0</v>
      </c>
      <c r="BJ24" s="3"/>
      <c r="BK24" s="3"/>
      <c r="CB24" s="16">
        <v>19</v>
      </c>
      <c r="CC24" s="236">
        <f>กรอกข้อมูลทั่วไป!U22</f>
        <v>0</v>
      </c>
      <c r="CD24" s="128"/>
      <c r="CE24" s="128"/>
      <c r="CF24" s="128"/>
      <c r="CG24" s="128"/>
      <c r="CH24" s="128"/>
      <c r="CI24" s="128"/>
      <c r="CJ24" s="128"/>
      <c r="CK24" s="128"/>
      <c r="CL24" s="11"/>
      <c r="CM24" s="128"/>
      <c r="CN24" s="128"/>
      <c r="CO24" s="128"/>
      <c r="CP24" s="23">
        <f t="shared" si="16"/>
        <v>0</v>
      </c>
      <c r="CQ24" s="44">
        <f t="shared" si="1"/>
        <v>0</v>
      </c>
      <c r="CR24" s="128"/>
      <c r="CS24" s="128"/>
      <c r="CT24" s="128"/>
      <c r="CU24" s="23">
        <f t="shared" si="12"/>
        <v>0</v>
      </c>
      <c r="CV24" s="44">
        <f t="shared" si="2"/>
        <v>0</v>
      </c>
      <c r="CW24" s="128"/>
      <c r="CX24" s="128"/>
      <c r="CY24" s="128"/>
      <c r="CZ24" s="23">
        <f t="shared" si="13"/>
        <v>0</v>
      </c>
      <c r="DA24" s="44">
        <f t="shared" si="3"/>
        <v>0</v>
      </c>
      <c r="DB24" s="44">
        <f t="shared" si="14"/>
        <v>0</v>
      </c>
    </row>
    <row r="25" spans="1:106" s="6" customFormat="1" ht="17.100000000000001" customHeight="1" x14ac:dyDescent="0.2">
      <c r="A25" s="17">
        <v>20</v>
      </c>
      <c r="B25" s="235">
        <f>กรอกข้อมูลทั่วไป!U23</f>
        <v>0</v>
      </c>
      <c r="C25" s="125"/>
      <c r="D25" s="125"/>
      <c r="E25" s="125"/>
      <c r="F25" s="125"/>
      <c r="G25" s="125"/>
      <c r="H25" s="125"/>
      <c r="I25" s="125"/>
      <c r="J25" s="17">
        <f t="shared" si="19"/>
        <v>0</v>
      </c>
      <c r="K25" s="125"/>
      <c r="L25" s="125"/>
      <c r="M25" s="125"/>
      <c r="N25" s="125"/>
      <c r="O25" s="125"/>
      <c r="P25" s="125"/>
      <c r="Q25" s="125"/>
      <c r="R25" s="17">
        <f t="shared" si="0"/>
        <v>0</v>
      </c>
      <c r="S25" s="125"/>
      <c r="T25" s="125"/>
      <c r="U25" s="125"/>
      <c r="V25" s="125"/>
      <c r="W25" s="125"/>
      <c r="X25" s="125"/>
      <c r="Y25" s="125"/>
      <c r="Z25" s="17">
        <f t="shared" si="4"/>
        <v>0</v>
      </c>
      <c r="AA25" s="122">
        <f t="shared" si="5"/>
        <v>0</v>
      </c>
      <c r="AB25" s="125"/>
      <c r="AC25" s="125"/>
      <c r="AD25" s="125"/>
      <c r="AE25" s="125"/>
      <c r="AF25" s="125"/>
      <c r="AG25" s="125"/>
      <c r="AH25" s="125"/>
      <c r="AI25" s="17">
        <f t="shared" si="17"/>
        <v>0</v>
      </c>
      <c r="AJ25" s="125"/>
      <c r="AK25" s="125"/>
      <c r="AL25" s="125"/>
      <c r="AM25" s="125"/>
      <c r="AN25" s="125"/>
      <c r="AO25" s="125"/>
      <c r="AP25" s="125"/>
      <c r="AQ25" s="17">
        <f t="shared" si="18"/>
        <v>0</v>
      </c>
      <c r="AR25" s="125"/>
      <c r="AS25" s="125"/>
      <c r="AT25" s="125"/>
      <c r="AU25" s="125"/>
      <c r="AV25" s="125"/>
      <c r="AW25" s="125"/>
      <c r="AX25" s="125"/>
      <c r="AY25" s="17">
        <f t="shared" si="6"/>
        <v>0</v>
      </c>
      <c r="AZ25" s="122">
        <f t="shared" si="15"/>
        <v>0</v>
      </c>
      <c r="BA25" s="125"/>
      <c r="BB25" s="125" t="str">
        <f t="shared" si="7"/>
        <v/>
      </c>
      <c r="BC25" s="125"/>
      <c r="BD25" s="129" t="str">
        <f t="shared" si="8"/>
        <v/>
      </c>
      <c r="BE25" s="129">
        <f t="shared" si="9"/>
        <v>0</v>
      </c>
      <c r="BF25" s="125"/>
      <c r="BG25" s="125"/>
      <c r="BH25" s="129" t="str">
        <f t="shared" si="10"/>
        <v/>
      </c>
      <c r="BI25" s="129">
        <f t="shared" si="11"/>
        <v>0</v>
      </c>
      <c r="BJ25" s="3"/>
      <c r="BK25" s="3"/>
      <c r="CB25" s="16">
        <v>20</v>
      </c>
      <c r="CC25" s="236">
        <f>กรอกข้อมูลทั่วไป!U23</f>
        <v>0</v>
      </c>
      <c r="CD25" s="128"/>
      <c r="CE25" s="128"/>
      <c r="CF25" s="128"/>
      <c r="CG25" s="128"/>
      <c r="CH25" s="128"/>
      <c r="CI25" s="128"/>
      <c r="CJ25" s="128"/>
      <c r="CK25" s="128"/>
      <c r="CL25" s="11"/>
      <c r="CM25" s="128"/>
      <c r="CN25" s="128"/>
      <c r="CO25" s="128"/>
      <c r="CP25" s="23">
        <f t="shared" si="16"/>
        <v>0</v>
      </c>
      <c r="CQ25" s="44">
        <f t="shared" si="1"/>
        <v>0</v>
      </c>
      <c r="CR25" s="128"/>
      <c r="CS25" s="128"/>
      <c r="CT25" s="128"/>
      <c r="CU25" s="23">
        <f t="shared" si="12"/>
        <v>0</v>
      </c>
      <c r="CV25" s="44">
        <f t="shared" si="2"/>
        <v>0</v>
      </c>
      <c r="CW25" s="128"/>
      <c r="CX25" s="128"/>
      <c r="CY25" s="128"/>
      <c r="CZ25" s="23">
        <f t="shared" si="13"/>
        <v>0</v>
      </c>
      <c r="DA25" s="44">
        <f t="shared" si="3"/>
        <v>0</v>
      </c>
      <c r="DB25" s="44">
        <f t="shared" si="14"/>
        <v>0</v>
      </c>
    </row>
    <row r="26" spans="1:106" s="6" customFormat="1" ht="17.100000000000001" customHeight="1" x14ac:dyDescent="0.2">
      <c r="A26" s="17">
        <v>21</v>
      </c>
      <c r="B26" s="235">
        <f>กรอกข้อมูลทั่วไป!U24</f>
        <v>0</v>
      </c>
      <c r="C26" s="125"/>
      <c r="D26" s="125"/>
      <c r="E26" s="125"/>
      <c r="F26" s="125"/>
      <c r="G26" s="125"/>
      <c r="H26" s="125"/>
      <c r="I26" s="125"/>
      <c r="J26" s="17">
        <f t="shared" si="19"/>
        <v>0</v>
      </c>
      <c r="K26" s="125"/>
      <c r="L26" s="125"/>
      <c r="M26" s="125"/>
      <c r="N26" s="125"/>
      <c r="O26" s="125"/>
      <c r="P26" s="125"/>
      <c r="Q26" s="125"/>
      <c r="R26" s="17">
        <f t="shared" si="0"/>
        <v>0</v>
      </c>
      <c r="S26" s="125"/>
      <c r="T26" s="125"/>
      <c r="U26" s="125"/>
      <c r="V26" s="125"/>
      <c r="W26" s="125"/>
      <c r="X26" s="125"/>
      <c r="Y26" s="125"/>
      <c r="Z26" s="17">
        <f t="shared" si="4"/>
        <v>0</v>
      </c>
      <c r="AA26" s="122">
        <f t="shared" si="5"/>
        <v>0</v>
      </c>
      <c r="AB26" s="125"/>
      <c r="AC26" s="125"/>
      <c r="AD26" s="125"/>
      <c r="AE26" s="125"/>
      <c r="AF26" s="125"/>
      <c r="AG26" s="125"/>
      <c r="AH26" s="125"/>
      <c r="AI26" s="17">
        <f t="shared" si="17"/>
        <v>0</v>
      </c>
      <c r="AJ26" s="125"/>
      <c r="AK26" s="125"/>
      <c r="AL26" s="125"/>
      <c r="AM26" s="125"/>
      <c r="AN26" s="125"/>
      <c r="AO26" s="125"/>
      <c r="AP26" s="125"/>
      <c r="AQ26" s="17">
        <f t="shared" si="18"/>
        <v>0</v>
      </c>
      <c r="AR26" s="125"/>
      <c r="AS26" s="125"/>
      <c r="AT26" s="125"/>
      <c r="AU26" s="125"/>
      <c r="AV26" s="125"/>
      <c r="AW26" s="125"/>
      <c r="AX26" s="125"/>
      <c r="AY26" s="17">
        <f t="shared" si="6"/>
        <v>0</v>
      </c>
      <c r="AZ26" s="122">
        <f t="shared" si="15"/>
        <v>0</v>
      </c>
      <c r="BA26" s="125"/>
      <c r="BB26" s="125" t="str">
        <f t="shared" si="7"/>
        <v/>
      </c>
      <c r="BC26" s="125"/>
      <c r="BD26" s="129" t="str">
        <f t="shared" si="8"/>
        <v/>
      </c>
      <c r="BE26" s="129">
        <f t="shared" si="9"/>
        <v>0</v>
      </c>
      <c r="BF26" s="125"/>
      <c r="BG26" s="125"/>
      <c r="BH26" s="129" t="str">
        <f t="shared" si="10"/>
        <v/>
      </c>
      <c r="BI26" s="129">
        <f t="shared" si="11"/>
        <v>0</v>
      </c>
      <c r="CB26" s="16">
        <v>21</v>
      </c>
      <c r="CC26" s="236">
        <f>กรอกข้อมูลทั่วไป!U24</f>
        <v>0</v>
      </c>
      <c r="CD26" s="128"/>
      <c r="CE26" s="128"/>
      <c r="CF26" s="128"/>
      <c r="CG26" s="128"/>
      <c r="CH26" s="128"/>
      <c r="CI26" s="128"/>
      <c r="CJ26" s="128"/>
      <c r="CK26" s="128"/>
      <c r="CL26" s="11"/>
      <c r="CM26" s="128"/>
      <c r="CN26" s="128"/>
      <c r="CO26" s="128"/>
      <c r="CP26" s="23">
        <f t="shared" si="16"/>
        <v>0</v>
      </c>
      <c r="CQ26" s="44">
        <f t="shared" si="1"/>
        <v>0</v>
      </c>
      <c r="CR26" s="128"/>
      <c r="CS26" s="128"/>
      <c r="CT26" s="128"/>
      <c r="CU26" s="23">
        <f t="shared" si="12"/>
        <v>0</v>
      </c>
      <c r="CV26" s="44">
        <f t="shared" si="2"/>
        <v>0</v>
      </c>
      <c r="CW26" s="128"/>
      <c r="CX26" s="128"/>
      <c r="CY26" s="128"/>
      <c r="CZ26" s="23">
        <f t="shared" si="13"/>
        <v>0</v>
      </c>
      <c r="DA26" s="44">
        <f t="shared" si="3"/>
        <v>0</v>
      </c>
      <c r="DB26" s="44">
        <f t="shared" si="14"/>
        <v>0</v>
      </c>
    </row>
    <row r="27" spans="1:106" s="6" customFormat="1" ht="17.100000000000001" customHeight="1" x14ac:dyDescent="0.2">
      <c r="A27" s="17">
        <v>22</v>
      </c>
      <c r="B27" s="235">
        <f>กรอกข้อมูลทั่วไป!U25</f>
        <v>0</v>
      </c>
      <c r="C27" s="125"/>
      <c r="D27" s="125"/>
      <c r="E27" s="125"/>
      <c r="F27" s="125"/>
      <c r="G27" s="125"/>
      <c r="H27" s="125"/>
      <c r="I27" s="125"/>
      <c r="J27" s="17">
        <f t="shared" si="19"/>
        <v>0</v>
      </c>
      <c r="K27" s="125"/>
      <c r="L27" s="125"/>
      <c r="M27" s="125"/>
      <c r="N27" s="125"/>
      <c r="O27" s="125"/>
      <c r="P27" s="125"/>
      <c r="Q27" s="125"/>
      <c r="R27" s="17">
        <f t="shared" si="0"/>
        <v>0</v>
      </c>
      <c r="S27" s="125"/>
      <c r="T27" s="125"/>
      <c r="U27" s="125"/>
      <c r="V27" s="125"/>
      <c r="W27" s="125"/>
      <c r="X27" s="125"/>
      <c r="Y27" s="125"/>
      <c r="Z27" s="17">
        <f t="shared" si="4"/>
        <v>0</v>
      </c>
      <c r="AA27" s="122">
        <f t="shared" si="5"/>
        <v>0</v>
      </c>
      <c r="AB27" s="125"/>
      <c r="AC27" s="125"/>
      <c r="AD27" s="125"/>
      <c r="AE27" s="125"/>
      <c r="AF27" s="125"/>
      <c r="AG27" s="125"/>
      <c r="AH27" s="125"/>
      <c r="AI27" s="17">
        <f t="shared" si="17"/>
        <v>0</v>
      </c>
      <c r="AJ27" s="125"/>
      <c r="AK27" s="125"/>
      <c r="AL27" s="125"/>
      <c r="AM27" s="125"/>
      <c r="AN27" s="125"/>
      <c r="AO27" s="125"/>
      <c r="AP27" s="125"/>
      <c r="AQ27" s="17">
        <f t="shared" si="18"/>
        <v>0</v>
      </c>
      <c r="AR27" s="125"/>
      <c r="AS27" s="125"/>
      <c r="AT27" s="125"/>
      <c r="AU27" s="125"/>
      <c r="AV27" s="125"/>
      <c r="AW27" s="125"/>
      <c r="AX27" s="125"/>
      <c r="AY27" s="17">
        <f t="shared" si="6"/>
        <v>0</v>
      </c>
      <c r="AZ27" s="122">
        <f t="shared" si="15"/>
        <v>0</v>
      </c>
      <c r="BA27" s="125"/>
      <c r="BB27" s="125" t="str">
        <f t="shared" si="7"/>
        <v/>
      </c>
      <c r="BC27" s="125"/>
      <c r="BD27" s="129" t="str">
        <f t="shared" si="8"/>
        <v/>
      </c>
      <c r="BE27" s="129">
        <f t="shared" si="9"/>
        <v>0</v>
      </c>
      <c r="BF27" s="125"/>
      <c r="BG27" s="125"/>
      <c r="BH27" s="129" t="str">
        <f t="shared" si="10"/>
        <v/>
      </c>
      <c r="BI27" s="129">
        <f t="shared" si="11"/>
        <v>0</v>
      </c>
      <c r="CB27" s="16">
        <v>22</v>
      </c>
      <c r="CC27" s="236">
        <f>กรอกข้อมูลทั่วไป!U25</f>
        <v>0</v>
      </c>
      <c r="CD27" s="128"/>
      <c r="CE27" s="128"/>
      <c r="CF27" s="128"/>
      <c r="CG27" s="128"/>
      <c r="CH27" s="128"/>
      <c r="CI27" s="128"/>
      <c r="CJ27" s="128"/>
      <c r="CK27" s="128"/>
      <c r="CL27" s="11"/>
      <c r="CM27" s="128"/>
      <c r="CN27" s="128"/>
      <c r="CO27" s="128"/>
      <c r="CP27" s="23">
        <f t="shared" si="16"/>
        <v>0</v>
      </c>
      <c r="CQ27" s="44">
        <f t="shared" si="1"/>
        <v>0</v>
      </c>
      <c r="CR27" s="128"/>
      <c r="CS27" s="128"/>
      <c r="CT27" s="128"/>
      <c r="CU27" s="23">
        <f t="shared" si="12"/>
        <v>0</v>
      </c>
      <c r="CV27" s="44">
        <f t="shared" si="2"/>
        <v>0</v>
      </c>
      <c r="CW27" s="128"/>
      <c r="CX27" s="128"/>
      <c r="CY27" s="128"/>
      <c r="CZ27" s="23">
        <f t="shared" si="13"/>
        <v>0</v>
      </c>
      <c r="DA27" s="44">
        <f t="shared" si="3"/>
        <v>0</v>
      </c>
      <c r="DB27" s="44">
        <f t="shared" si="14"/>
        <v>0</v>
      </c>
    </row>
    <row r="28" spans="1:106" s="6" customFormat="1" ht="17.100000000000001" customHeight="1" x14ac:dyDescent="0.2">
      <c r="A28" s="17">
        <v>23</v>
      </c>
      <c r="B28" s="235">
        <f>กรอกข้อมูลทั่วไป!U26</f>
        <v>0</v>
      </c>
      <c r="C28" s="125"/>
      <c r="D28" s="125"/>
      <c r="E28" s="125"/>
      <c r="F28" s="125"/>
      <c r="G28" s="125"/>
      <c r="H28" s="125"/>
      <c r="I28" s="125"/>
      <c r="J28" s="17">
        <f t="shared" si="19"/>
        <v>0</v>
      </c>
      <c r="K28" s="125"/>
      <c r="L28" s="125"/>
      <c r="M28" s="125"/>
      <c r="N28" s="125"/>
      <c r="O28" s="125"/>
      <c r="P28" s="125"/>
      <c r="Q28" s="125"/>
      <c r="R28" s="17">
        <f t="shared" si="0"/>
        <v>0</v>
      </c>
      <c r="S28" s="125"/>
      <c r="T28" s="125"/>
      <c r="U28" s="125"/>
      <c r="V28" s="125"/>
      <c r="W28" s="125"/>
      <c r="X28" s="125"/>
      <c r="Y28" s="125"/>
      <c r="Z28" s="17">
        <f t="shared" si="4"/>
        <v>0</v>
      </c>
      <c r="AA28" s="122">
        <f t="shared" si="5"/>
        <v>0</v>
      </c>
      <c r="AB28" s="125"/>
      <c r="AC28" s="125"/>
      <c r="AD28" s="125"/>
      <c r="AE28" s="125"/>
      <c r="AF28" s="125"/>
      <c r="AG28" s="125"/>
      <c r="AH28" s="125"/>
      <c r="AI28" s="17">
        <f t="shared" si="17"/>
        <v>0</v>
      </c>
      <c r="AJ28" s="125"/>
      <c r="AK28" s="125"/>
      <c r="AL28" s="125"/>
      <c r="AM28" s="125"/>
      <c r="AN28" s="125"/>
      <c r="AO28" s="125"/>
      <c r="AP28" s="125"/>
      <c r="AQ28" s="17">
        <f t="shared" si="18"/>
        <v>0</v>
      </c>
      <c r="AR28" s="125"/>
      <c r="AS28" s="125"/>
      <c r="AT28" s="125"/>
      <c r="AU28" s="125"/>
      <c r="AV28" s="125"/>
      <c r="AW28" s="125"/>
      <c r="AX28" s="125"/>
      <c r="AY28" s="17">
        <f t="shared" si="6"/>
        <v>0</v>
      </c>
      <c r="AZ28" s="122">
        <f t="shared" si="15"/>
        <v>0</v>
      </c>
      <c r="BA28" s="125"/>
      <c r="BB28" s="125" t="str">
        <f t="shared" si="7"/>
        <v/>
      </c>
      <c r="BC28" s="125"/>
      <c r="BD28" s="129" t="str">
        <f t="shared" si="8"/>
        <v/>
      </c>
      <c r="BE28" s="129">
        <f t="shared" si="9"/>
        <v>0</v>
      </c>
      <c r="BF28" s="125"/>
      <c r="BG28" s="125"/>
      <c r="BH28" s="129" t="str">
        <f t="shared" si="10"/>
        <v/>
      </c>
      <c r="BI28" s="129">
        <f t="shared" si="11"/>
        <v>0</v>
      </c>
      <c r="CB28" s="16">
        <v>23</v>
      </c>
      <c r="CC28" s="236">
        <f>กรอกข้อมูลทั่วไป!U26</f>
        <v>0</v>
      </c>
      <c r="CD28" s="128"/>
      <c r="CE28" s="128"/>
      <c r="CF28" s="128"/>
      <c r="CG28" s="128"/>
      <c r="CH28" s="128"/>
      <c r="CI28" s="128"/>
      <c r="CJ28" s="128"/>
      <c r="CK28" s="128"/>
      <c r="CL28" s="11"/>
      <c r="CM28" s="128"/>
      <c r="CN28" s="128"/>
      <c r="CO28" s="128"/>
      <c r="CP28" s="23">
        <f t="shared" si="16"/>
        <v>0</v>
      </c>
      <c r="CQ28" s="44">
        <f t="shared" si="1"/>
        <v>0</v>
      </c>
      <c r="CR28" s="128"/>
      <c r="CS28" s="128"/>
      <c r="CT28" s="128"/>
      <c r="CU28" s="23">
        <f t="shared" si="12"/>
        <v>0</v>
      </c>
      <c r="CV28" s="44">
        <f t="shared" si="2"/>
        <v>0</v>
      </c>
      <c r="CW28" s="128"/>
      <c r="CX28" s="128"/>
      <c r="CY28" s="128"/>
      <c r="CZ28" s="23">
        <f t="shared" si="13"/>
        <v>0</v>
      </c>
      <c r="DA28" s="44">
        <f t="shared" si="3"/>
        <v>0</v>
      </c>
      <c r="DB28" s="44">
        <f t="shared" si="14"/>
        <v>0</v>
      </c>
    </row>
    <row r="29" spans="1:106" s="6" customFormat="1" ht="17.100000000000001" customHeight="1" x14ac:dyDescent="0.2">
      <c r="A29" s="17">
        <v>24</v>
      </c>
      <c r="B29" s="235">
        <f>กรอกข้อมูลทั่วไป!U27</f>
        <v>0</v>
      </c>
      <c r="C29" s="125"/>
      <c r="D29" s="125"/>
      <c r="E29" s="125"/>
      <c r="F29" s="125"/>
      <c r="G29" s="125"/>
      <c r="H29" s="125"/>
      <c r="I29" s="125"/>
      <c r="J29" s="17">
        <f t="shared" si="19"/>
        <v>0</v>
      </c>
      <c r="K29" s="125"/>
      <c r="L29" s="125"/>
      <c r="M29" s="125"/>
      <c r="N29" s="125"/>
      <c r="O29" s="125"/>
      <c r="P29" s="125"/>
      <c r="Q29" s="125"/>
      <c r="R29" s="17">
        <f t="shared" si="0"/>
        <v>0</v>
      </c>
      <c r="S29" s="125"/>
      <c r="T29" s="125"/>
      <c r="U29" s="125"/>
      <c r="V29" s="125"/>
      <c r="W29" s="125"/>
      <c r="X29" s="125"/>
      <c r="Y29" s="125"/>
      <c r="Z29" s="17">
        <f t="shared" si="4"/>
        <v>0</v>
      </c>
      <c r="AA29" s="122">
        <f t="shared" si="5"/>
        <v>0</v>
      </c>
      <c r="AB29" s="125"/>
      <c r="AC29" s="125"/>
      <c r="AD29" s="125"/>
      <c r="AE29" s="125"/>
      <c r="AF29" s="125"/>
      <c r="AG29" s="125"/>
      <c r="AH29" s="125"/>
      <c r="AI29" s="17">
        <f t="shared" si="17"/>
        <v>0</v>
      </c>
      <c r="AJ29" s="125"/>
      <c r="AK29" s="125"/>
      <c r="AL29" s="125"/>
      <c r="AM29" s="125"/>
      <c r="AN29" s="125"/>
      <c r="AO29" s="125"/>
      <c r="AP29" s="125"/>
      <c r="AQ29" s="17">
        <f t="shared" si="18"/>
        <v>0</v>
      </c>
      <c r="AR29" s="125"/>
      <c r="AS29" s="125"/>
      <c r="AT29" s="125"/>
      <c r="AU29" s="125"/>
      <c r="AV29" s="125"/>
      <c r="AW29" s="125"/>
      <c r="AX29" s="125"/>
      <c r="AY29" s="17">
        <f t="shared" si="6"/>
        <v>0</v>
      </c>
      <c r="AZ29" s="122">
        <f t="shared" si="15"/>
        <v>0</v>
      </c>
      <c r="BA29" s="125"/>
      <c r="BB29" s="125" t="str">
        <f t="shared" si="7"/>
        <v/>
      </c>
      <c r="BC29" s="125"/>
      <c r="BD29" s="129" t="str">
        <f t="shared" si="8"/>
        <v/>
      </c>
      <c r="BE29" s="129">
        <f t="shared" si="9"/>
        <v>0</v>
      </c>
      <c r="BF29" s="125"/>
      <c r="BG29" s="125"/>
      <c r="BH29" s="129" t="str">
        <f t="shared" si="10"/>
        <v/>
      </c>
      <c r="BI29" s="129">
        <f t="shared" si="11"/>
        <v>0</v>
      </c>
      <c r="BN29" s="13"/>
      <c r="CB29" s="16">
        <v>24</v>
      </c>
      <c r="CC29" s="236">
        <f>กรอกข้อมูลทั่วไป!U27</f>
        <v>0</v>
      </c>
      <c r="CD29" s="128"/>
      <c r="CE29" s="128"/>
      <c r="CF29" s="128"/>
      <c r="CG29" s="128"/>
      <c r="CH29" s="128"/>
      <c r="CI29" s="128"/>
      <c r="CJ29" s="128"/>
      <c r="CK29" s="128"/>
      <c r="CL29" s="11"/>
      <c r="CM29" s="128"/>
      <c r="CN29" s="128"/>
      <c r="CO29" s="128"/>
      <c r="CP29" s="23">
        <f t="shared" si="16"/>
        <v>0</v>
      </c>
      <c r="CQ29" s="44">
        <f t="shared" si="1"/>
        <v>0</v>
      </c>
      <c r="CR29" s="128"/>
      <c r="CS29" s="128"/>
      <c r="CT29" s="128"/>
      <c r="CU29" s="23">
        <f t="shared" si="12"/>
        <v>0</v>
      </c>
      <c r="CV29" s="44">
        <f t="shared" si="2"/>
        <v>0</v>
      </c>
      <c r="CW29" s="128"/>
      <c r="CX29" s="128"/>
      <c r="CY29" s="128"/>
      <c r="CZ29" s="23">
        <f t="shared" si="13"/>
        <v>0</v>
      </c>
      <c r="DA29" s="44">
        <f t="shared" si="3"/>
        <v>0</v>
      </c>
      <c r="DB29" s="44">
        <f t="shared" si="14"/>
        <v>0</v>
      </c>
    </row>
    <row r="30" spans="1:106" s="6" customFormat="1" ht="17.100000000000001" customHeight="1" x14ac:dyDescent="0.2">
      <c r="A30" s="17">
        <v>25</v>
      </c>
      <c r="B30" s="235">
        <f>กรอกข้อมูลทั่วไป!U28</f>
        <v>0</v>
      </c>
      <c r="C30" s="125"/>
      <c r="D30" s="125"/>
      <c r="E30" s="125"/>
      <c r="F30" s="125"/>
      <c r="G30" s="125"/>
      <c r="H30" s="125"/>
      <c r="I30" s="125"/>
      <c r="J30" s="17">
        <f t="shared" si="19"/>
        <v>0</v>
      </c>
      <c r="K30" s="125"/>
      <c r="L30" s="125"/>
      <c r="M30" s="125"/>
      <c r="N30" s="125"/>
      <c r="O30" s="125"/>
      <c r="P30" s="125"/>
      <c r="Q30" s="125"/>
      <c r="R30" s="17">
        <f t="shared" si="0"/>
        <v>0</v>
      </c>
      <c r="S30" s="125"/>
      <c r="T30" s="125"/>
      <c r="U30" s="125"/>
      <c r="V30" s="125"/>
      <c r="W30" s="125"/>
      <c r="X30" s="125"/>
      <c r="Y30" s="125"/>
      <c r="Z30" s="17">
        <f t="shared" si="4"/>
        <v>0</v>
      </c>
      <c r="AA30" s="122">
        <f t="shared" si="5"/>
        <v>0</v>
      </c>
      <c r="AB30" s="125"/>
      <c r="AC30" s="125"/>
      <c r="AD30" s="125"/>
      <c r="AE30" s="125"/>
      <c r="AF30" s="125"/>
      <c r="AG30" s="125"/>
      <c r="AH30" s="125"/>
      <c r="AI30" s="17">
        <f t="shared" si="17"/>
        <v>0</v>
      </c>
      <c r="AJ30" s="125"/>
      <c r="AK30" s="125"/>
      <c r="AL30" s="125"/>
      <c r="AM30" s="125"/>
      <c r="AN30" s="125"/>
      <c r="AO30" s="125"/>
      <c r="AP30" s="125"/>
      <c r="AQ30" s="17">
        <f t="shared" si="18"/>
        <v>0</v>
      </c>
      <c r="AR30" s="125"/>
      <c r="AS30" s="125"/>
      <c r="AT30" s="125"/>
      <c r="AU30" s="125"/>
      <c r="AV30" s="125"/>
      <c r="AW30" s="125"/>
      <c r="AX30" s="125"/>
      <c r="AY30" s="17">
        <f t="shared" si="6"/>
        <v>0</v>
      </c>
      <c r="AZ30" s="122">
        <f t="shared" si="15"/>
        <v>0</v>
      </c>
      <c r="BA30" s="125"/>
      <c r="BB30" s="125" t="str">
        <f t="shared" si="7"/>
        <v/>
      </c>
      <c r="BC30" s="125"/>
      <c r="BD30" s="129" t="str">
        <f t="shared" si="8"/>
        <v/>
      </c>
      <c r="BE30" s="129">
        <f t="shared" si="9"/>
        <v>0</v>
      </c>
      <c r="BF30" s="125"/>
      <c r="BG30" s="125"/>
      <c r="BH30" s="129" t="str">
        <f t="shared" si="10"/>
        <v/>
      </c>
      <c r="BI30" s="129">
        <f t="shared" si="11"/>
        <v>0</v>
      </c>
      <c r="CB30" s="16">
        <v>25</v>
      </c>
      <c r="CC30" s="236">
        <f>กรอกข้อมูลทั่วไป!U28</f>
        <v>0</v>
      </c>
      <c r="CD30" s="128"/>
      <c r="CE30" s="128"/>
      <c r="CF30" s="128"/>
      <c r="CG30" s="128"/>
      <c r="CH30" s="128"/>
      <c r="CI30" s="128"/>
      <c r="CJ30" s="128"/>
      <c r="CK30" s="128"/>
      <c r="CL30" s="11"/>
      <c r="CM30" s="128"/>
      <c r="CN30" s="128"/>
      <c r="CO30" s="128"/>
      <c r="CP30" s="23">
        <f t="shared" si="16"/>
        <v>0</v>
      </c>
      <c r="CQ30" s="44">
        <f t="shared" si="1"/>
        <v>0</v>
      </c>
      <c r="CR30" s="128"/>
      <c r="CS30" s="128"/>
      <c r="CT30" s="128"/>
      <c r="CU30" s="23">
        <f t="shared" si="12"/>
        <v>0</v>
      </c>
      <c r="CV30" s="44">
        <f t="shared" si="2"/>
        <v>0</v>
      </c>
      <c r="CW30" s="128"/>
      <c r="CX30" s="128"/>
      <c r="CY30" s="128"/>
      <c r="CZ30" s="23">
        <f t="shared" si="13"/>
        <v>0</v>
      </c>
      <c r="DA30" s="44">
        <f t="shared" si="3"/>
        <v>0</v>
      </c>
      <c r="DB30" s="44">
        <f t="shared" si="14"/>
        <v>0</v>
      </c>
    </row>
    <row r="31" spans="1:106" s="6" customFormat="1" ht="17.100000000000001" customHeight="1" x14ac:dyDescent="0.2">
      <c r="A31" s="17">
        <v>26</v>
      </c>
      <c r="B31" s="235">
        <f>กรอกข้อมูลทั่วไป!U29</f>
        <v>0</v>
      </c>
      <c r="C31" s="125"/>
      <c r="D31" s="125"/>
      <c r="E31" s="125"/>
      <c r="F31" s="125"/>
      <c r="G31" s="125"/>
      <c r="H31" s="125"/>
      <c r="I31" s="125"/>
      <c r="J31" s="17">
        <f t="shared" si="19"/>
        <v>0</v>
      </c>
      <c r="K31" s="125"/>
      <c r="L31" s="125"/>
      <c r="M31" s="125"/>
      <c r="N31" s="125"/>
      <c r="O31" s="125"/>
      <c r="P31" s="125"/>
      <c r="Q31" s="125"/>
      <c r="R31" s="17">
        <f t="shared" si="0"/>
        <v>0</v>
      </c>
      <c r="S31" s="125"/>
      <c r="T31" s="125"/>
      <c r="U31" s="125"/>
      <c r="V31" s="125"/>
      <c r="W31" s="125"/>
      <c r="X31" s="125"/>
      <c r="Y31" s="125"/>
      <c r="Z31" s="17">
        <f t="shared" si="4"/>
        <v>0</v>
      </c>
      <c r="AA31" s="122">
        <f t="shared" si="5"/>
        <v>0</v>
      </c>
      <c r="AB31" s="125"/>
      <c r="AC31" s="125"/>
      <c r="AD31" s="125"/>
      <c r="AE31" s="125"/>
      <c r="AF31" s="125"/>
      <c r="AG31" s="125"/>
      <c r="AH31" s="125"/>
      <c r="AI31" s="17">
        <f t="shared" si="17"/>
        <v>0</v>
      </c>
      <c r="AJ31" s="125"/>
      <c r="AK31" s="125"/>
      <c r="AL31" s="125"/>
      <c r="AM31" s="125"/>
      <c r="AN31" s="125"/>
      <c r="AO31" s="125"/>
      <c r="AP31" s="125"/>
      <c r="AQ31" s="17">
        <f t="shared" si="18"/>
        <v>0</v>
      </c>
      <c r="AR31" s="125"/>
      <c r="AS31" s="125"/>
      <c r="AT31" s="125"/>
      <c r="AU31" s="125"/>
      <c r="AV31" s="125"/>
      <c r="AW31" s="125"/>
      <c r="AX31" s="125"/>
      <c r="AY31" s="17">
        <f t="shared" si="6"/>
        <v>0</v>
      </c>
      <c r="AZ31" s="122">
        <f t="shared" si="15"/>
        <v>0</v>
      </c>
      <c r="BA31" s="125"/>
      <c r="BB31" s="125" t="str">
        <f t="shared" si="7"/>
        <v/>
      </c>
      <c r="BC31" s="125"/>
      <c r="BD31" s="129" t="str">
        <f t="shared" si="8"/>
        <v/>
      </c>
      <c r="BE31" s="129">
        <f t="shared" si="9"/>
        <v>0</v>
      </c>
      <c r="BF31" s="125"/>
      <c r="BG31" s="125"/>
      <c r="BH31" s="129" t="str">
        <f t="shared" si="10"/>
        <v/>
      </c>
      <c r="BI31" s="129">
        <f t="shared" si="11"/>
        <v>0</v>
      </c>
      <c r="CB31" s="16">
        <v>26</v>
      </c>
      <c r="CC31" s="236">
        <f>กรอกข้อมูลทั่วไป!U29</f>
        <v>0</v>
      </c>
      <c r="CD31" s="128"/>
      <c r="CE31" s="128"/>
      <c r="CF31" s="128"/>
      <c r="CG31" s="128"/>
      <c r="CH31" s="128"/>
      <c r="CI31" s="128"/>
      <c r="CJ31" s="128"/>
      <c r="CK31" s="128"/>
      <c r="CL31" s="11"/>
      <c r="CM31" s="128"/>
      <c r="CN31" s="128"/>
      <c r="CO31" s="128"/>
      <c r="CP31" s="23">
        <f t="shared" si="16"/>
        <v>0</v>
      </c>
      <c r="CQ31" s="44">
        <f t="shared" si="1"/>
        <v>0</v>
      </c>
      <c r="CR31" s="128"/>
      <c r="CS31" s="128"/>
      <c r="CT31" s="128"/>
      <c r="CU31" s="23">
        <f t="shared" si="12"/>
        <v>0</v>
      </c>
      <c r="CV31" s="44">
        <f t="shared" si="2"/>
        <v>0</v>
      </c>
      <c r="CW31" s="128"/>
      <c r="CX31" s="128"/>
      <c r="CY31" s="128"/>
      <c r="CZ31" s="23">
        <f t="shared" si="13"/>
        <v>0</v>
      </c>
      <c r="DA31" s="44">
        <f t="shared" si="3"/>
        <v>0</v>
      </c>
      <c r="DB31" s="44">
        <f t="shared" si="14"/>
        <v>0</v>
      </c>
    </row>
    <row r="32" spans="1:106" s="6" customFormat="1" ht="17.100000000000001" customHeight="1" x14ac:dyDescent="0.2">
      <c r="A32" s="17">
        <v>27</v>
      </c>
      <c r="B32" s="235">
        <f>กรอกข้อมูลทั่วไป!U30</f>
        <v>0</v>
      </c>
      <c r="C32" s="125"/>
      <c r="D32" s="125"/>
      <c r="E32" s="125"/>
      <c r="F32" s="125"/>
      <c r="G32" s="125"/>
      <c r="H32" s="125"/>
      <c r="I32" s="125"/>
      <c r="J32" s="17">
        <f t="shared" si="19"/>
        <v>0</v>
      </c>
      <c r="K32" s="125"/>
      <c r="L32" s="125"/>
      <c r="M32" s="125"/>
      <c r="N32" s="125"/>
      <c r="O32" s="125"/>
      <c r="P32" s="125"/>
      <c r="Q32" s="125"/>
      <c r="R32" s="17">
        <f t="shared" si="0"/>
        <v>0</v>
      </c>
      <c r="S32" s="125"/>
      <c r="T32" s="125"/>
      <c r="U32" s="125"/>
      <c r="V32" s="125"/>
      <c r="W32" s="125"/>
      <c r="X32" s="125"/>
      <c r="Y32" s="125"/>
      <c r="Z32" s="17">
        <f t="shared" si="4"/>
        <v>0</v>
      </c>
      <c r="AA32" s="122">
        <f t="shared" si="5"/>
        <v>0</v>
      </c>
      <c r="AB32" s="125"/>
      <c r="AC32" s="125"/>
      <c r="AD32" s="125"/>
      <c r="AE32" s="125"/>
      <c r="AF32" s="125"/>
      <c r="AG32" s="125"/>
      <c r="AH32" s="125"/>
      <c r="AI32" s="17">
        <f t="shared" si="17"/>
        <v>0</v>
      </c>
      <c r="AJ32" s="125"/>
      <c r="AK32" s="125"/>
      <c r="AL32" s="125"/>
      <c r="AM32" s="125"/>
      <c r="AN32" s="125"/>
      <c r="AO32" s="125"/>
      <c r="AP32" s="125"/>
      <c r="AQ32" s="17">
        <f t="shared" si="18"/>
        <v>0</v>
      </c>
      <c r="AR32" s="125"/>
      <c r="AS32" s="125"/>
      <c r="AT32" s="125"/>
      <c r="AU32" s="125"/>
      <c r="AV32" s="125"/>
      <c r="AW32" s="125"/>
      <c r="AX32" s="125"/>
      <c r="AY32" s="17">
        <f t="shared" si="6"/>
        <v>0</v>
      </c>
      <c r="AZ32" s="122">
        <f t="shared" si="15"/>
        <v>0</v>
      </c>
      <c r="BA32" s="125"/>
      <c r="BB32" s="125" t="str">
        <f t="shared" si="7"/>
        <v/>
      </c>
      <c r="BC32" s="125"/>
      <c r="BD32" s="129" t="str">
        <f t="shared" si="8"/>
        <v/>
      </c>
      <c r="BE32" s="129">
        <f t="shared" si="9"/>
        <v>0</v>
      </c>
      <c r="BF32" s="125"/>
      <c r="BG32" s="125"/>
      <c r="BH32" s="129" t="str">
        <f t="shared" si="10"/>
        <v/>
      </c>
      <c r="BI32" s="129">
        <f t="shared" si="11"/>
        <v>0</v>
      </c>
      <c r="CB32" s="16">
        <v>27</v>
      </c>
      <c r="CC32" s="236">
        <f>กรอกข้อมูลทั่วไป!U30</f>
        <v>0</v>
      </c>
      <c r="CD32" s="128"/>
      <c r="CE32" s="128"/>
      <c r="CF32" s="128"/>
      <c r="CG32" s="128"/>
      <c r="CH32" s="128"/>
      <c r="CI32" s="128"/>
      <c r="CJ32" s="128"/>
      <c r="CK32" s="128"/>
      <c r="CL32" s="11"/>
      <c r="CM32" s="128"/>
      <c r="CN32" s="128"/>
      <c r="CO32" s="128"/>
      <c r="CP32" s="23">
        <f t="shared" si="16"/>
        <v>0</v>
      </c>
      <c r="CQ32" s="44">
        <f t="shared" si="1"/>
        <v>0</v>
      </c>
      <c r="CR32" s="128"/>
      <c r="CS32" s="128"/>
      <c r="CT32" s="128"/>
      <c r="CU32" s="23">
        <f t="shared" si="12"/>
        <v>0</v>
      </c>
      <c r="CV32" s="44">
        <f t="shared" si="2"/>
        <v>0</v>
      </c>
      <c r="CW32" s="128"/>
      <c r="CX32" s="128"/>
      <c r="CY32" s="128"/>
      <c r="CZ32" s="23">
        <f t="shared" si="13"/>
        <v>0</v>
      </c>
      <c r="DA32" s="44">
        <f t="shared" si="3"/>
        <v>0</v>
      </c>
      <c r="DB32" s="44">
        <f t="shared" si="14"/>
        <v>0</v>
      </c>
    </row>
    <row r="33" spans="1:106" s="6" customFormat="1" ht="17.100000000000001" customHeight="1" x14ac:dyDescent="0.2">
      <c r="A33" s="17">
        <v>28</v>
      </c>
      <c r="B33" s="235">
        <f>กรอกข้อมูลทั่วไป!U31</f>
        <v>0</v>
      </c>
      <c r="C33" s="125"/>
      <c r="D33" s="125"/>
      <c r="E33" s="125"/>
      <c r="F33" s="125"/>
      <c r="G33" s="125"/>
      <c r="H33" s="125"/>
      <c r="I33" s="125"/>
      <c r="J33" s="17">
        <f t="shared" si="19"/>
        <v>0</v>
      </c>
      <c r="K33" s="125"/>
      <c r="L33" s="125"/>
      <c r="M33" s="125"/>
      <c r="N33" s="125"/>
      <c r="O33" s="125"/>
      <c r="P33" s="125"/>
      <c r="Q33" s="125"/>
      <c r="R33" s="17">
        <f t="shared" si="0"/>
        <v>0</v>
      </c>
      <c r="S33" s="125"/>
      <c r="T33" s="125"/>
      <c r="U33" s="125"/>
      <c r="V33" s="125"/>
      <c r="W33" s="125"/>
      <c r="X33" s="125"/>
      <c r="Y33" s="125"/>
      <c r="Z33" s="17">
        <f t="shared" si="4"/>
        <v>0</v>
      </c>
      <c r="AA33" s="122">
        <f t="shared" si="5"/>
        <v>0</v>
      </c>
      <c r="AB33" s="125"/>
      <c r="AC33" s="125"/>
      <c r="AD33" s="125"/>
      <c r="AE33" s="125"/>
      <c r="AF33" s="125"/>
      <c r="AG33" s="125"/>
      <c r="AH33" s="125"/>
      <c r="AI33" s="17">
        <f t="shared" si="17"/>
        <v>0</v>
      </c>
      <c r="AJ33" s="125"/>
      <c r="AK33" s="125"/>
      <c r="AL33" s="125"/>
      <c r="AM33" s="125"/>
      <c r="AN33" s="125"/>
      <c r="AO33" s="125"/>
      <c r="AP33" s="125"/>
      <c r="AQ33" s="17">
        <f t="shared" si="18"/>
        <v>0</v>
      </c>
      <c r="AR33" s="125"/>
      <c r="AS33" s="125"/>
      <c r="AT33" s="125"/>
      <c r="AU33" s="125"/>
      <c r="AV33" s="125"/>
      <c r="AW33" s="125"/>
      <c r="AX33" s="125"/>
      <c r="AY33" s="17">
        <f t="shared" si="6"/>
        <v>0</v>
      </c>
      <c r="AZ33" s="122">
        <f t="shared" si="15"/>
        <v>0</v>
      </c>
      <c r="BA33" s="125"/>
      <c r="BB33" s="125" t="str">
        <f t="shared" si="7"/>
        <v/>
      </c>
      <c r="BC33" s="125"/>
      <c r="BD33" s="129" t="str">
        <f t="shared" si="8"/>
        <v/>
      </c>
      <c r="BE33" s="129">
        <f t="shared" si="9"/>
        <v>0</v>
      </c>
      <c r="BF33" s="125"/>
      <c r="BG33" s="125"/>
      <c r="BH33" s="129" t="str">
        <f t="shared" si="10"/>
        <v/>
      </c>
      <c r="BI33" s="129">
        <f t="shared" si="11"/>
        <v>0</v>
      </c>
      <c r="CB33" s="16">
        <v>28</v>
      </c>
      <c r="CC33" s="236">
        <f>กรอกข้อมูลทั่วไป!U31</f>
        <v>0</v>
      </c>
      <c r="CD33" s="128"/>
      <c r="CE33" s="128"/>
      <c r="CF33" s="128"/>
      <c r="CG33" s="128"/>
      <c r="CH33" s="128"/>
      <c r="CI33" s="128"/>
      <c r="CJ33" s="128"/>
      <c r="CK33" s="128"/>
      <c r="CL33" s="11"/>
      <c r="CM33" s="128"/>
      <c r="CN33" s="128"/>
      <c r="CO33" s="128"/>
      <c r="CP33" s="23">
        <f t="shared" si="16"/>
        <v>0</v>
      </c>
      <c r="CQ33" s="44">
        <f t="shared" si="1"/>
        <v>0</v>
      </c>
      <c r="CR33" s="128"/>
      <c r="CS33" s="128"/>
      <c r="CT33" s="128"/>
      <c r="CU33" s="23">
        <f t="shared" si="12"/>
        <v>0</v>
      </c>
      <c r="CV33" s="44">
        <f t="shared" si="2"/>
        <v>0</v>
      </c>
      <c r="CW33" s="128"/>
      <c r="CX33" s="128"/>
      <c r="CY33" s="128"/>
      <c r="CZ33" s="23">
        <f t="shared" si="13"/>
        <v>0</v>
      </c>
      <c r="DA33" s="44">
        <f t="shared" si="3"/>
        <v>0</v>
      </c>
      <c r="DB33" s="44">
        <f t="shared" si="14"/>
        <v>0</v>
      </c>
    </row>
    <row r="34" spans="1:106" s="6" customFormat="1" ht="17.100000000000001" customHeight="1" x14ac:dyDescent="0.2">
      <c r="A34" s="17">
        <v>29</v>
      </c>
      <c r="B34" s="235">
        <f>กรอกข้อมูลทั่วไป!U32</f>
        <v>0</v>
      </c>
      <c r="C34" s="125"/>
      <c r="D34" s="125"/>
      <c r="E34" s="125"/>
      <c r="F34" s="125"/>
      <c r="G34" s="125"/>
      <c r="H34" s="125"/>
      <c r="I34" s="125"/>
      <c r="J34" s="17">
        <f t="shared" si="19"/>
        <v>0</v>
      </c>
      <c r="K34" s="125"/>
      <c r="L34" s="125"/>
      <c r="M34" s="125"/>
      <c r="N34" s="125"/>
      <c r="O34" s="125"/>
      <c r="P34" s="125"/>
      <c r="Q34" s="125"/>
      <c r="R34" s="17">
        <f t="shared" si="0"/>
        <v>0</v>
      </c>
      <c r="S34" s="125"/>
      <c r="T34" s="125"/>
      <c r="U34" s="125"/>
      <c r="V34" s="125"/>
      <c r="W34" s="125"/>
      <c r="X34" s="125"/>
      <c r="Y34" s="125"/>
      <c r="Z34" s="17">
        <f t="shared" si="4"/>
        <v>0</v>
      </c>
      <c r="AA34" s="122">
        <f t="shared" si="5"/>
        <v>0</v>
      </c>
      <c r="AB34" s="125"/>
      <c r="AC34" s="125"/>
      <c r="AD34" s="125"/>
      <c r="AE34" s="125"/>
      <c r="AF34" s="125"/>
      <c r="AG34" s="125"/>
      <c r="AH34" s="125"/>
      <c r="AI34" s="17">
        <f t="shared" si="17"/>
        <v>0</v>
      </c>
      <c r="AJ34" s="125"/>
      <c r="AK34" s="125"/>
      <c r="AL34" s="125"/>
      <c r="AM34" s="125"/>
      <c r="AN34" s="125"/>
      <c r="AO34" s="125"/>
      <c r="AP34" s="125"/>
      <c r="AQ34" s="17">
        <f t="shared" si="18"/>
        <v>0</v>
      </c>
      <c r="AR34" s="125"/>
      <c r="AS34" s="125"/>
      <c r="AT34" s="125"/>
      <c r="AU34" s="125"/>
      <c r="AV34" s="125"/>
      <c r="AW34" s="125"/>
      <c r="AX34" s="125"/>
      <c r="AY34" s="17">
        <f t="shared" si="6"/>
        <v>0</v>
      </c>
      <c r="AZ34" s="122">
        <f t="shared" si="15"/>
        <v>0</v>
      </c>
      <c r="BA34" s="125"/>
      <c r="BB34" s="125" t="str">
        <f t="shared" si="7"/>
        <v/>
      </c>
      <c r="BC34" s="125"/>
      <c r="BD34" s="129" t="str">
        <f t="shared" si="8"/>
        <v/>
      </c>
      <c r="BE34" s="129">
        <f t="shared" si="9"/>
        <v>0</v>
      </c>
      <c r="BF34" s="125"/>
      <c r="BG34" s="125"/>
      <c r="BH34" s="129" t="str">
        <f t="shared" si="10"/>
        <v/>
      </c>
      <c r="BI34" s="129">
        <f t="shared" si="11"/>
        <v>0</v>
      </c>
      <c r="CB34" s="16">
        <v>29</v>
      </c>
      <c r="CC34" s="236">
        <f>กรอกข้อมูลทั่วไป!U32</f>
        <v>0</v>
      </c>
      <c r="CD34" s="128"/>
      <c r="CE34" s="128"/>
      <c r="CF34" s="128"/>
      <c r="CG34" s="128"/>
      <c r="CH34" s="128"/>
      <c r="CI34" s="128"/>
      <c r="CJ34" s="128"/>
      <c r="CK34" s="128"/>
      <c r="CL34" s="11"/>
      <c r="CM34" s="128"/>
      <c r="CN34" s="128"/>
      <c r="CO34" s="128"/>
      <c r="CP34" s="23">
        <f t="shared" si="16"/>
        <v>0</v>
      </c>
      <c r="CQ34" s="44">
        <f t="shared" si="1"/>
        <v>0</v>
      </c>
      <c r="CR34" s="128"/>
      <c r="CS34" s="128"/>
      <c r="CT34" s="128"/>
      <c r="CU34" s="23">
        <f t="shared" si="12"/>
        <v>0</v>
      </c>
      <c r="CV34" s="44">
        <f t="shared" si="2"/>
        <v>0</v>
      </c>
      <c r="CW34" s="128"/>
      <c r="CX34" s="128"/>
      <c r="CY34" s="128"/>
      <c r="CZ34" s="23">
        <f t="shared" si="13"/>
        <v>0</v>
      </c>
      <c r="DA34" s="44">
        <f t="shared" si="3"/>
        <v>0</v>
      </c>
      <c r="DB34" s="44">
        <f t="shared" si="14"/>
        <v>0</v>
      </c>
    </row>
    <row r="35" spans="1:106" s="6" customFormat="1" ht="17.100000000000001" customHeight="1" x14ac:dyDescent="0.2">
      <c r="A35" s="17">
        <v>30</v>
      </c>
      <c r="B35" s="235">
        <f>กรอกข้อมูลทั่วไป!U33</f>
        <v>0</v>
      </c>
      <c r="C35" s="125"/>
      <c r="D35" s="125"/>
      <c r="E35" s="125"/>
      <c r="F35" s="125"/>
      <c r="G35" s="125"/>
      <c r="H35" s="125"/>
      <c r="I35" s="125"/>
      <c r="J35" s="17">
        <f t="shared" si="19"/>
        <v>0</v>
      </c>
      <c r="K35" s="125"/>
      <c r="L35" s="125"/>
      <c r="M35" s="125"/>
      <c r="N35" s="125"/>
      <c r="O35" s="125"/>
      <c r="P35" s="125"/>
      <c r="Q35" s="125"/>
      <c r="R35" s="17">
        <f t="shared" si="0"/>
        <v>0</v>
      </c>
      <c r="S35" s="125"/>
      <c r="T35" s="125"/>
      <c r="U35" s="125"/>
      <c r="V35" s="125"/>
      <c r="W35" s="125"/>
      <c r="X35" s="125"/>
      <c r="Y35" s="125"/>
      <c r="Z35" s="17">
        <f t="shared" si="4"/>
        <v>0</v>
      </c>
      <c r="AA35" s="122">
        <f t="shared" si="5"/>
        <v>0</v>
      </c>
      <c r="AB35" s="125"/>
      <c r="AC35" s="125"/>
      <c r="AD35" s="125"/>
      <c r="AE35" s="125"/>
      <c r="AF35" s="125"/>
      <c r="AG35" s="125"/>
      <c r="AH35" s="125"/>
      <c r="AI35" s="17">
        <f t="shared" si="17"/>
        <v>0</v>
      </c>
      <c r="AJ35" s="125"/>
      <c r="AK35" s="125"/>
      <c r="AL35" s="125"/>
      <c r="AM35" s="125"/>
      <c r="AN35" s="125"/>
      <c r="AO35" s="125"/>
      <c r="AP35" s="125"/>
      <c r="AQ35" s="17">
        <f t="shared" si="18"/>
        <v>0</v>
      </c>
      <c r="AR35" s="125"/>
      <c r="AS35" s="125"/>
      <c r="AT35" s="125"/>
      <c r="AU35" s="125"/>
      <c r="AV35" s="125"/>
      <c r="AW35" s="125"/>
      <c r="AX35" s="125"/>
      <c r="AY35" s="17">
        <f t="shared" si="6"/>
        <v>0</v>
      </c>
      <c r="AZ35" s="122">
        <f t="shared" si="15"/>
        <v>0</v>
      </c>
      <c r="BA35" s="125"/>
      <c r="BB35" s="125" t="str">
        <f t="shared" si="7"/>
        <v/>
      </c>
      <c r="BC35" s="125"/>
      <c r="BD35" s="129" t="str">
        <f t="shared" si="8"/>
        <v/>
      </c>
      <c r="BE35" s="129">
        <f t="shared" si="9"/>
        <v>0</v>
      </c>
      <c r="BF35" s="125"/>
      <c r="BG35" s="125"/>
      <c r="BH35" s="129" t="str">
        <f t="shared" si="10"/>
        <v/>
      </c>
      <c r="BI35" s="129">
        <f t="shared" si="11"/>
        <v>0</v>
      </c>
      <c r="CB35" s="16">
        <v>30</v>
      </c>
      <c r="CC35" s="236">
        <f>กรอกข้อมูลทั่วไป!U33</f>
        <v>0</v>
      </c>
      <c r="CD35" s="128"/>
      <c r="CE35" s="128"/>
      <c r="CF35" s="128"/>
      <c r="CG35" s="128"/>
      <c r="CH35" s="128"/>
      <c r="CI35" s="128"/>
      <c r="CJ35" s="128"/>
      <c r="CK35" s="128"/>
      <c r="CL35" s="11"/>
      <c r="CM35" s="128"/>
      <c r="CN35" s="128"/>
      <c r="CO35" s="128"/>
      <c r="CP35" s="23">
        <f t="shared" si="16"/>
        <v>0</v>
      </c>
      <c r="CQ35" s="44">
        <f t="shared" si="1"/>
        <v>0</v>
      </c>
      <c r="CR35" s="128"/>
      <c r="CS35" s="128"/>
      <c r="CT35" s="128"/>
      <c r="CU35" s="23">
        <f t="shared" si="12"/>
        <v>0</v>
      </c>
      <c r="CV35" s="44">
        <f t="shared" si="2"/>
        <v>0</v>
      </c>
      <c r="CW35" s="128"/>
      <c r="CX35" s="128"/>
      <c r="CY35" s="128"/>
      <c r="CZ35" s="23">
        <f t="shared" si="13"/>
        <v>0</v>
      </c>
      <c r="DA35" s="44">
        <f t="shared" si="3"/>
        <v>0</v>
      </c>
      <c r="DB35" s="44">
        <f t="shared" si="14"/>
        <v>0</v>
      </c>
    </row>
    <row r="36" spans="1:106" s="6" customFormat="1" ht="17.100000000000001" customHeight="1" x14ac:dyDescent="0.2">
      <c r="A36" s="17">
        <v>31</v>
      </c>
      <c r="B36" s="235">
        <f>กรอกข้อมูลทั่วไป!U34</f>
        <v>0</v>
      </c>
      <c r="C36" s="125"/>
      <c r="D36" s="125"/>
      <c r="E36" s="125"/>
      <c r="F36" s="125"/>
      <c r="G36" s="125"/>
      <c r="H36" s="125"/>
      <c r="I36" s="125"/>
      <c r="J36" s="17">
        <f t="shared" si="19"/>
        <v>0</v>
      </c>
      <c r="K36" s="125"/>
      <c r="L36" s="125"/>
      <c r="M36" s="125"/>
      <c r="N36" s="125"/>
      <c r="O36" s="125"/>
      <c r="P36" s="125"/>
      <c r="Q36" s="125"/>
      <c r="R36" s="17">
        <f t="shared" si="0"/>
        <v>0</v>
      </c>
      <c r="S36" s="125"/>
      <c r="T36" s="125"/>
      <c r="U36" s="125"/>
      <c r="V36" s="125"/>
      <c r="W36" s="125"/>
      <c r="X36" s="125"/>
      <c r="Y36" s="125"/>
      <c r="Z36" s="17">
        <f t="shared" si="4"/>
        <v>0</v>
      </c>
      <c r="AA36" s="122">
        <f t="shared" si="5"/>
        <v>0</v>
      </c>
      <c r="AB36" s="125"/>
      <c r="AC36" s="125"/>
      <c r="AD36" s="125"/>
      <c r="AE36" s="125"/>
      <c r="AF36" s="125"/>
      <c r="AG36" s="125"/>
      <c r="AH36" s="125"/>
      <c r="AI36" s="17">
        <f t="shared" si="17"/>
        <v>0</v>
      </c>
      <c r="AJ36" s="125"/>
      <c r="AK36" s="125"/>
      <c r="AL36" s="125"/>
      <c r="AM36" s="125"/>
      <c r="AN36" s="125"/>
      <c r="AO36" s="125"/>
      <c r="AP36" s="125"/>
      <c r="AQ36" s="17">
        <f t="shared" si="18"/>
        <v>0</v>
      </c>
      <c r="AR36" s="125"/>
      <c r="AS36" s="125"/>
      <c r="AT36" s="125"/>
      <c r="AU36" s="125"/>
      <c r="AV36" s="125"/>
      <c r="AW36" s="125"/>
      <c r="AX36" s="125"/>
      <c r="AY36" s="17">
        <f t="shared" si="6"/>
        <v>0</v>
      </c>
      <c r="AZ36" s="122">
        <f t="shared" si="15"/>
        <v>0</v>
      </c>
      <c r="BA36" s="125"/>
      <c r="BB36" s="125" t="str">
        <f t="shared" si="7"/>
        <v/>
      </c>
      <c r="BC36" s="125"/>
      <c r="BD36" s="129" t="str">
        <f t="shared" si="8"/>
        <v/>
      </c>
      <c r="BE36" s="129">
        <f t="shared" si="9"/>
        <v>0</v>
      </c>
      <c r="BF36" s="125"/>
      <c r="BG36" s="125"/>
      <c r="BH36" s="129" t="str">
        <f t="shared" si="10"/>
        <v/>
      </c>
      <c r="BI36" s="129">
        <f t="shared" si="11"/>
        <v>0</v>
      </c>
      <c r="CB36" s="16">
        <v>31</v>
      </c>
      <c r="CC36" s="236">
        <f>กรอกข้อมูลทั่วไป!U34</f>
        <v>0</v>
      </c>
      <c r="CD36" s="128"/>
      <c r="CE36" s="128"/>
      <c r="CF36" s="128"/>
      <c r="CG36" s="128"/>
      <c r="CH36" s="128"/>
      <c r="CI36" s="128"/>
      <c r="CJ36" s="128"/>
      <c r="CK36" s="128"/>
      <c r="CL36" s="11"/>
      <c r="CM36" s="128"/>
      <c r="CN36" s="128"/>
      <c r="CO36" s="128"/>
      <c r="CP36" s="23">
        <f t="shared" si="16"/>
        <v>0</v>
      </c>
      <c r="CQ36" s="44">
        <f t="shared" si="1"/>
        <v>0</v>
      </c>
      <c r="CR36" s="128"/>
      <c r="CS36" s="128"/>
      <c r="CT36" s="128"/>
      <c r="CU36" s="23">
        <f t="shared" si="12"/>
        <v>0</v>
      </c>
      <c r="CV36" s="44">
        <f t="shared" si="2"/>
        <v>0</v>
      </c>
      <c r="CW36" s="128"/>
      <c r="CX36" s="128"/>
      <c r="CY36" s="128"/>
      <c r="CZ36" s="23">
        <f t="shared" si="13"/>
        <v>0</v>
      </c>
      <c r="DA36" s="44">
        <f t="shared" si="3"/>
        <v>0</v>
      </c>
      <c r="DB36" s="44">
        <f t="shared" si="14"/>
        <v>0</v>
      </c>
    </row>
    <row r="37" spans="1:106" s="6" customFormat="1" ht="17.100000000000001" customHeight="1" x14ac:dyDescent="0.2">
      <c r="A37" s="17">
        <v>32</v>
      </c>
      <c r="B37" s="235">
        <f>กรอกข้อมูลทั่วไป!U35</f>
        <v>0</v>
      </c>
      <c r="C37" s="125"/>
      <c r="D37" s="125"/>
      <c r="E37" s="125"/>
      <c r="F37" s="125"/>
      <c r="G37" s="125"/>
      <c r="H37" s="125"/>
      <c r="I37" s="125"/>
      <c r="J37" s="17">
        <f t="shared" si="19"/>
        <v>0</v>
      </c>
      <c r="K37" s="125"/>
      <c r="L37" s="125"/>
      <c r="M37" s="125"/>
      <c r="N37" s="125"/>
      <c r="O37" s="125"/>
      <c r="P37" s="125"/>
      <c r="Q37" s="125"/>
      <c r="R37" s="17">
        <f t="shared" si="0"/>
        <v>0</v>
      </c>
      <c r="S37" s="125"/>
      <c r="T37" s="125"/>
      <c r="U37" s="125"/>
      <c r="V37" s="125"/>
      <c r="W37" s="125"/>
      <c r="X37" s="125"/>
      <c r="Y37" s="125"/>
      <c r="Z37" s="17">
        <f t="shared" si="4"/>
        <v>0</v>
      </c>
      <c r="AA37" s="122">
        <f t="shared" si="5"/>
        <v>0</v>
      </c>
      <c r="AB37" s="125"/>
      <c r="AC37" s="125"/>
      <c r="AD37" s="125"/>
      <c r="AE37" s="125"/>
      <c r="AF37" s="125"/>
      <c r="AG37" s="125"/>
      <c r="AH37" s="125"/>
      <c r="AI37" s="17">
        <f t="shared" si="17"/>
        <v>0</v>
      </c>
      <c r="AJ37" s="125"/>
      <c r="AK37" s="125"/>
      <c r="AL37" s="125"/>
      <c r="AM37" s="125"/>
      <c r="AN37" s="125"/>
      <c r="AO37" s="125"/>
      <c r="AP37" s="125"/>
      <c r="AQ37" s="17">
        <f t="shared" si="18"/>
        <v>0</v>
      </c>
      <c r="AR37" s="125"/>
      <c r="AS37" s="125"/>
      <c r="AT37" s="125"/>
      <c r="AU37" s="125"/>
      <c r="AV37" s="125"/>
      <c r="AW37" s="125"/>
      <c r="AX37" s="125"/>
      <c r="AY37" s="17">
        <f t="shared" si="6"/>
        <v>0</v>
      </c>
      <c r="AZ37" s="122">
        <f t="shared" si="15"/>
        <v>0</v>
      </c>
      <c r="BA37" s="125"/>
      <c r="BB37" s="125" t="str">
        <f t="shared" si="7"/>
        <v/>
      </c>
      <c r="BC37" s="125"/>
      <c r="BD37" s="129" t="str">
        <f t="shared" si="8"/>
        <v/>
      </c>
      <c r="BE37" s="129">
        <f t="shared" si="9"/>
        <v>0</v>
      </c>
      <c r="BF37" s="125"/>
      <c r="BG37" s="125"/>
      <c r="BH37" s="129" t="str">
        <f t="shared" si="10"/>
        <v/>
      </c>
      <c r="BI37" s="129">
        <f t="shared" si="11"/>
        <v>0</v>
      </c>
      <c r="CB37" s="16">
        <v>32</v>
      </c>
      <c r="CC37" s="236">
        <f>กรอกข้อมูลทั่วไป!U35</f>
        <v>0</v>
      </c>
      <c r="CD37" s="128"/>
      <c r="CE37" s="128"/>
      <c r="CF37" s="128"/>
      <c r="CG37" s="128"/>
      <c r="CH37" s="128"/>
      <c r="CI37" s="128"/>
      <c r="CJ37" s="128"/>
      <c r="CK37" s="128"/>
      <c r="CL37" s="11"/>
      <c r="CM37" s="128"/>
      <c r="CN37" s="128"/>
      <c r="CO37" s="128"/>
      <c r="CP37" s="23">
        <f t="shared" si="16"/>
        <v>0</v>
      </c>
      <c r="CQ37" s="44">
        <f t="shared" si="1"/>
        <v>0</v>
      </c>
      <c r="CR37" s="128"/>
      <c r="CS37" s="128"/>
      <c r="CT37" s="128"/>
      <c r="CU37" s="23">
        <f t="shared" si="12"/>
        <v>0</v>
      </c>
      <c r="CV37" s="44">
        <f t="shared" si="2"/>
        <v>0</v>
      </c>
      <c r="CW37" s="128"/>
      <c r="CX37" s="128"/>
      <c r="CY37" s="128"/>
      <c r="CZ37" s="23">
        <f t="shared" si="13"/>
        <v>0</v>
      </c>
      <c r="DA37" s="44">
        <f t="shared" si="3"/>
        <v>0</v>
      </c>
      <c r="DB37" s="44">
        <f t="shared" si="14"/>
        <v>0</v>
      </c>
    </row>
    <row r="38" spans="1:106" s="6" customFormat="1" ht="17.100000000000001" customHeight="1" x14ac:dyDescent="0.2">
      <c r="A38" s="17">
        <v>33</v>
      </c>
      <c r="B38" s="235">
        <f>กรอกข้อมูลทั่วไป!U36</f>
        <v>0</v>
      </c>
      <c r="C38" s="125"/>
      <c r="D38" s="125"/>
      <c r="E38" s="125"/>
      <c r="F38" s="125"/>
      <c r="G38" s="125"/>
      <c r="H38" s="125"/>
      <c r="I38" s="125"/>
      <c r="J38" s="17">
        <f t="shared" si="19"/>
        <v>0</v>
      </c>
      <c r="K38" s="125"/>
      <c r="L38" s="125"/>
      <c r="M38" s="125"/>
      <c r="N38" s="125"/>
      <c r="O38" s="125"/>
      <c r="P38" s="125"/>
      <c r="Q38" s="125"/>
      <c r="R38" s="17">
        <f t="shared" si="0"/>
        <v>0</v>
      </c>
      <c r="S38" s="125"/>
      <c r="T38" s="125"/>
      <c r="U38" s="125"/>
      <c r="V38" s="125"/>
      <c r="W38" s="125"/>
      <c r="X38" s="125"/>
      <c r="Y38" s="125"/>
      <c r="Z38" s="17">
        <f t="shared" si="4"/>
        <v>0</v>
      </c>
      <c r="AA38" s="122">
        <f t="shared" si="5"/>
        <v>0</v>
      </c>
      <c r="AB38" s="125"/>
      <c r="AC38" s="125"/>
      <c r="AD38" s="125"/>
      <c r="AE38" s="125"/>
      <c r="AF38" s="125"/>
      <c r="AG38" s="125"/>
      <c r="AH38" s="125"/>
      <c r="AI38" s="17">
        <f t="shared" si="17"/>
        <v>0</v>
      </c>
      <c r="AJ38" s="125"/>
      <c r="AK38" s="125"/>
      <c r="AL38" s="125"/>
      <c r="AM38" s="125"/>
      <c r="AN38" s="125"/>
      <c r="AO38" s="125"/>
      <c r="AP38" s="125"/>
      <c r="AQ38" s="17">
        <f t="shared" si="18"/>
        <v>0</v>
      </c>
      <c r="AR38" s="125"/>
      <c r="AS38" s="125"/>
      <c r="AT38" s="125"/>
      <c r="AU38" s="125"/>
      <c r="AV38" s="125"/>
      <c r="AW38" s="125"/>
      <c r="AX38" s="125"/>
      <c r="AY38" s="17">
        <f t="shared" si="6"/>
        <v>0</v>
      </c>
      <c r="AZ38" s="122">
        <f t="shared" si="15"/>
        <v>0</v>
      </c>
      <c r="BA38" s="125"/>
      <c r="BB38" s="125" t="str">
        <f t="shared" si="7"/>
        <v/>
      </c>
      <c r="BC38" s="125"/>
      <c r="BD38" s="129" t="str">
        <f t="shared" si="8"/>
        <v/>
      </c>
      <c r="BE38" s="129">
        <f t="shared" si="9"/>
        <v>0</v>
      </c>
      <c r="BF38" s="125"/>
      <c r="BG38" s="125"/>
      <c r="BH38" s="129" t="str">
        <f t="shared" si="10"/>
        <v/>
      </c>
      <c r="BI38" s="129">
        <f t="shared" si="11"/>
        <v>0</v>
      </c>
      <c r="CB38" s="16">
        <v>33</v>
      </c>
      <c r="CC38" s="236">
        <f>กรอกข้อมูลทั่วไป!U36</f>
        <v>0</v>
      </c>
      <c r="CD38" s="128"/>
      <c r="CE38" s="128"/>
      <c r="CF38" s="128"/>
      <c r="CG38" s="128"/>
      <c r="CH38" s="128"/>
      <c r="CI38" s="128"/>
      <c r="CJ38" s="128"/>
      <c r="CK38" s="128"/>
      <c r="CL38" s="11"/>
      <c r="CM38" s="128"/>
      <c r="CN38" s="128"/>
      <c r="CO38" s="128"/>
      <c r="CP38" s="23">
        <f t="shared" si="16"/>
        <v>0</v>
      </c>
      <c r="CQ38" s="44">
        <f t="shared" si="1"/>
        <v>0</v>
      </c>
      <c r="CR38" s="128"/>
      <c r="CS38" s="128"/>
      <c r="CT38" s="128"/>
      <c r="CU38" s="23">
        <f t="shared" si="12"/>
        <v>0</v>
      </c>
      <c r="CV38" s="44">
        <f t="shared" si="2"/>
        <v>0</v>
      </c>
      <c r="CW38" s="128"/>
      <c r="CX38" s="128"/>
      <c r="CY38" s="128"/>
      <c r="CZ38" s="23">
        <f t="shared" si="13"/>
        <v>0</v>
      </c>
      <c r="DA38" s="44">
        <f t="shared" si="3"/>
        <v>0</v>
      </c>
      <c r="DB38" s="44">
        <f t="shared" si="14"/>
        <v>0</v>
      </c>
    </row>
    <row r="39" spans="1:106" s="6" customFormat="1" ht="17.100000000000001" customHeight="1" x14ac:dyDescent="0.2">
      <c r="A39" s="17">
        <v>34</v>
      </c>
      <c r="B39" s="235">
        <f>กรอกข้อมูลทั่วไป!U37</f>
        <v>0</v>
      </c>
      <c r="C39" s="125"/>
      <c r="D39" s="125"/>
      <c r="E39" s="125"/>
      <c r="F39" s="125"/>
      <c r="G39" s="125"/>
      <c r="H39" s="125"/>
      <c r="I39" s="125"/>
      <c r="J39" s="17">
        <f t="shared" si="19"/>
        <v>0</v>
      </c>
      <c r="K39" s="125"/>
      <c r="L39" s="125"/>
      <c r="M39" s="125"/>
      <c r="N39" s="125"/>
      <c r="O39" s="125"/>
      <c r="P39" s="125"/>
      <c r="Q39" s="125"/>
      <c r="R39" s="17">
        <f t="shared" si="0"/>
        <v>0</v>
      </c>
      <c r="S39" s="125"/>
      <c r="T39" s="125"/>
      <c r="U39" s="125"/>
      <c r="V39" s="125"/>
      <c r="W39" s="125"/>
      <c r="X39" s="125"/>
      <c r="Y39" s="125"/>
      <c r="Z39" s="17">
        <f t="shared" si="4"/>
        <v>0</v>
      </c>
      <c r="AA39" s="122">
        <f t="shared" si="5"/>
        <v>0</v>
      </c>
      <c r="AB39" s="125"/>
      <c r="AC39" s="125"/>
      <c r="AD39" s="125"/>
      <c r="AE39" s="125"/>
      <c r="AF39" s="125"/>
      <c r="AG39" s="125"/>
      <c r="AH39" s="125"/>
      <c r="AI39" s="17">
        <f t="shared" si="17"/>
        <v>0</v>
      </c>
      <c r="AJ39" s="125"/>
      <c r="AK39" s="125"/>
      <c r="AL39" s="125"/>
      <c r="AM39" s="125"/>
      <c r="AN39" s="125"/>
      <c r="AO39" s="125"/>
      <c r="AP39" s="125"/>
      <c r="AQ39" s="17">
        <f t="shared" si="18"/>
        <v>0</v>
      </c>
      <c r="AR39" s="125"/>
      <c r="AS39" s="125"/>
      <c r="AT39" s="125"/>
      <c r="AU39" s="125"/>
      <c r="AV39" s="125"/>
      <c r="AW39" s="125"/>
      <c r="AX39" s="125"/>
      <c r="AY39" s="17">
        <f t="shared" si="6"/>
        <v>0</v>
      </c>
      <c r="AZ39" s="122">
        <f t="shared" si="15"/>
        <v>0</v>
      </c>
      <c r="BA39" s="125"/>
      <c r="BB39" s="125" t="str">
        <f t="shared" si="7"/>
        <v/>
      </c>
      <c r="BC39" s="125"/>
      <c r="BD39" s="129" t="str">
        <f t="shared" si="8"/>
        <v/>
      </c>
      <c r="BE39" s="129">
        <f t="shared" si="9"/>
        <v>0</v>
      </c>
      <c r="BF39" s="125"/>
      <c r="BG39" s="125"/>
      <c r="BH39" s="129" t="str">
        <f t="shared" si="10"/>
        <v/>
      </c>
      <c r="BI39" s="129">
        <f t="shared" si="11"/>
        <v>0</v>
      </c>
      <c r="CB39" s="16">
        <v>34</v>
      </c>
      <c r="CC39" s="236">
        <f>กรอกข้อมูลทั่วไป!U37</f>
        <v>0</v>
      </c>
      <c r="CD39" s="128"/>
      <c r="CE39" s="128"/>
      <c r="CF39" s="128"/>
      <c r="CG39" s="128"/>
      <c r="CH39" s="128"/>
      <c r="CI39" s="128"/>
      <c r="CJ39" s="128"/>
      <c r="CK39" s="128"/>
      <c r="CL39" s="11"/>
      <c r="CM39" s="128"/>
      <c r="CN39" s="128"/>
      <c r="CO39" s="128"/>
      <c r="CP39" s="23">
        <f t="shared" si="16"/>
        <v>0</v>
      </c>
      <c r="CQ39" s="44">
        <f t="shared" si="1"/>
        <v>0</v>
      </c>
      <c r="CR39" s="128"/>
      <c r="CS39" s="128"/>
      <c r="CT39" s="128"/>
      <c r="CU39" s="23">
        <f t="shared" si="12"/>
        <v>0</v>
      </c>
      <c r="CV39" s="44">
        <f t="shared" si="2"/>
        <v>0</v>
      </c>
      <c r="CW39" s="128"/>
      <c r="CX39" s="128"/>
      <c r="CY39" s="128"/>
      <c r="CZ39" s="23">
        <f t="shared" si="13"/>
        <v>0</v>
      </c>
      <c r="DA39" s="44">
        <f t="shared" si="3"/>
        <v>0</v>
      </c>
      <c r="DB39" s="44">
        <f t="shared" si="14"/>
        <v>0</v>
      </c>
    </row>
    <row r="40" spans="1:106" s="6" customFormat="1" ht="17.100000000000001" customHeight="1" x14ac:dyDescent="0.2">
      <c r="A40" s="17">
        <v>35</v>
      </c>
      <c r="B40" s="235">
        <f>กรอกข้อมูลทั่วไป!U38</f>
        <v>0</v>
      </c>
      <c r="C40" s="125"/>
      <c r="D40" s="125"/>
      <c r="E40" s="125"/>
      <c r="F40" s="125"/>
      <c r="G40" s="125"/>
      <c r="H40" s="125"/>
      <c r="I40" s="125"/>
      <c r="J40" s="17">
        <f t="shared" si="19"/>
        <v>0</v>
      </c>
      <c r="K40" s="125"/>
      <c r="L40" s="125"/>
      <c r="M40" s="125"/>
      <c r="N40" s="125"/>
      <c r="O40" s="125"/>
      <c r="P40" s="125"/>
      <c r="Q40" s="125"/>
      <c r="R40" s="17">
        <f t="shared" si="0"/>
        <v>0</v>
      </c>
      <c r="S40" s="125"/>
      <c r="T40" s="125"/>
      <c r="U40" s="125"/>
      <c r="V40" s="125"/>
      <c r="W40" s="125"/>
      <c r="X40" s="125"/>
      <c r="Y40" s="125"/>
      <c r="Z40" s="17">
        <f t="shared" si="4"/>
        <v>0</v>
      </c>
      <c r="AA40" s="122">
        <f t="shared" si="5"/>
        <v>0</v>
      </c>
      <c r="AB40" s="125"/>
      <c r="AC40" s="125"/>
      <c r="AD40" s="125"/>
      <c r="AE40" s="125"/>
      <c r="AF40" s="125"/>
      <c r="AG40" s="125"/>
      <c r="AH40" s="125"/>
      <c r="AI40" s="17">
        <f t="shared" si="17"/>
        <v>0</v>
      </c>
      <c r="AJ40" s="125"/>
      <c r="AK40" s="125"/>
      <c r="AL40" s="125"/>
      <c r="AM40" s="125"/>
      <c r="AN40" s="125"/>
      <c r="AO40" s="125"/>
      <c r="AP40" s="125"/>
      <c r="AQ40" s="17">
        <f t="shared" si="18"/>
        <v>0</v>
      </c>
      <c r="AR40" s="125"/>
      <c r="AS40" s="125"/>
      <c r="AT40" s="125"/>
      <c r="AU40" s="125"/>
      <c r="AV40" s="125"/>
      <c r="AW40" s="125"/>
      <c r="AX40" s="125"/>
      <c r="AY40" s="17">
        <f t="shared" si="6"/>
        <v>0</v>
      </c>
      <c r="AZ40" s="122">
        <f t="shared" si="15"/>
        <v>0</v>
      </c>
      <c r="BA40" s="125"/>
      <c r="BB40" s="125" t="str">
        <f t="shared" si="7"/>
        <v/>
      </c>
      <c r="BC40" s="125"/>
      <c r="BD40" s="129" t="str">
        <f t="shared" si="8"/>
        <v/>
      </c>
      <c r="BE40" s="129">
        <f t="shared" si="9"/>
        <v>0</v>
      </c>
      <c r="BF40" s="125"/>
      <c r="BG40" s="125"/>
      <c r="BH40" s="129" t="str">
        <f t="shared" si="10"/>
        <v/>
      </c>
      <c r="BI40" s="129">
        <f t="shared" si="11"/>
        <v>0</v>
      </c>
      <c r="CB40" s="16">
        <v>35</v>
      </c>
      <c r="CC40" s="236">
        <f>กรอกข้อมูลทั่วไป!U38</f>
        <v>0</v>
      </c>
      <c r="CD40" s="128"/>
      <c r="CE40" s="128"/>
      <c r="CF40" s="128"/>
      <c r="CG40" s="128"/>
      <c r="CH40" s="128"/>
      <c r="CI40" s="128"/>
      <c r="CJ40" s="128"/>
      <c r="CK40" s="128"/>
      <c r="CL40" s="11"/>
      <c r="CM40" s="128"/>
      <c r="CN40" s="128"/>
      <c r="CO40" s="128"/>
      <c r="CP40" s="23">
        <f t="shared" si="16"/>
        <v>0</v>
      </c>
      <c r="CQ40" s="44">
        <f t="shared" si="1"/>
        <v>0</v>
      </c>
      <c r="CR40" s="128"/>
      <c r="CS40" s="128"/>
      <c r="CT40" s="128"/>
      <c r="CU40" s="23">
        <f t="shared" si="12"/>
        <v>0</v>
      </c>
      <c r="CV40" s="44">
        <f t="shared" si="2"/>
        <v>0</v>
      </c>
      <c r="CW40" s="128"/>
      <c r="CX40" s="128"/>
      <c r="CY40" s="128"/>
      <c r="CZ40" s="23">
        <f t="shared" si="13"/>
        <v>0</v>
      </c>
      <c r="DA40" s="44">
        <f t="shared" si="3"/>
        <v>0</v>
      </c>
      <c r="DB40" s="44">
        <f t="shared" si="14"/>
        <v>0</v>
      </c>
    </row>
    <row r="41" spans="1:106" s="6" customFormat="1" ht="17.100000000000001" customHeight="1" x14ac:dyDescent="0.2">
      <c r="A41" s="17">
        <v>36</v>
      </c>
      <c r="B41" s="235">
        <f>กรอกข้อมูลทั่วไป!U39</f>
        <v>0</v>
      </c>
      <c r="C41" s="125"/>
      <c r="D41" s="125"/>
      <c r="E41" s="125"/>
      <c r="F41" s="125"/>
      <c r="G41" s="125"/>
      <c r="H41" s="125"/>
      <c r="I41" s="125"/>
      <c r="J41" s="17">
        <f t="shared" si="19"/>
        <v>0</v>
      </c>
      <c r="K41" s="125"/>
      <c r="L41" s="125"/>
      <c r="M41" s="125"/>
      <c r="N41" s="125"/>
      <c r="O41" s="125"/>
      <c r="P41" s="125"/>
      <c r="Q41" s="125"/>
      <c r="R41" s="17">
        <f t="shared" si="0"/>
        <v>0</v>
      </c>
      <c r="S41" s="125"/>
      <c r="T41" s="125"/>
      <c r="U41" s="125"/>
      <c r="V41" s="125"/>
      <c r="W41" s="125"/>
      <c r="X41" s="125"/>
      <c r="Y41" s="125"/>
      <c r="Z41" s="17">
        <f t="shared" si="4"/>
        <v>0</v>
      </c>
      <c r="AA41" s="122">
        <f t="shared" si="5"/>
        <v>0</v>
      </c>
      <c r="AB41" s="125"/>
      <c r="AC41" s="125"/>
      <c r="AD41" s="125"/>
      <c r="AE41" s="125"/>
      <c r="AF41" s="125"/>
      <c r="AG41" s="125"/>
      <c r="AH41" s="125"/>
      <c r="AI41" s="17">
        <f t="shared" si="17"/>
        <v>0</v>
      </c>
      <c r="AJ41" s="125"/>
      <c r="AK41" s="125"/>
      <c r="AL41" s="125"/>
      <c r="AM41" s="125"/>
      <c r="AN41" s="125"/>
      <c r="AO41" s="125"/>
      <c r="AP41" s="125"/>
      <c r="AQ41" s="17">
        <f t="shared" si="18"/>
        <v>0</v>
      </c>
      <c r="AR41" s="125"/>
      <c r="AS41" s="125"/>
      <c r="AT41" s="125"/>
      <c r="AU41" s="125"/>
      <c r="AV41" s="125"/>
      <c r="AW41" s="125"/>
      <c r="AX41" s="125"/>
      <c r="AY41" s="17">
        <f t="shared" si="6"/>
        <v>0</v>
      </c>
      <c r="AZ41" s="122">
        <f t="shared" si="15"/>
        <v>0</v>
      </c>
      <c r="BA41" s="125"/>
      <c r="BB41" s="125" t="str">
        <f t="shared" si="7"/>
        <v/>
      </c>
      <c r="BC41" s="125"/>
      <c r="BD41" s="129" t="str">
        <f t="shared" si="8"/>
        <v/>
      </c>
      <c r="BE41" s="129">
        <f t="shared" si="9"/>
        <v>0</v>
      </c>
      <c r="BF41" s="125"/>
      <c r="BG41" s="125"/>
      <c r="BH41" s="129" t="str">
        <f t="shared" si="10"/>
        <v/>
      </c>
      <c r="BI41" s="129">
        <f t="shared" si="11"/>
        <v>0</v>
      </c>
      <c r="CB41" s="16">
        <v>36</v>
      </c>
      <c r="CC41" s="236">
        <f>กรอกข้อมูลทั่วไป!U39</f>
        <v>0</v>
      </c>
      <c r="CD41" s="128"/>
      <c r="CE41" s="128"/>
      <c r="CF41" s="128"/>
      <c r="CG41" s="128"/>
      <c r="CH41" s="128"/>
      <c r="CI41" s="128"/>
      <c r="CJ41" s="128"/>
      <c r="CK41" s="128"/>
      <c r="CL41" s="11"/>
      <c r="CM41" s="128"/>
      <c r="CN41" s="128"/>
      <c r="CO41" s="128"/>
      <c r="CP41" s="23">
        <f t="shared" si="16"/>
        <v>0</v>
      </c>
      <c r="CQ41" s="44">
        <f t="shared" si="1"/>
        <v>0</v>
      </c>
      <c r="CR41" s="128"/>
      <c r="CS41" s="128"/>
      <c r="CT41" s="128"/>
      <c r="CU41" s="23">
        <f t="shared" si="12"/>
        <v>0</v>
      </c>
      <c r="CV41" s="44">
        <f t="shared" si="2"/>
        <v>0</v>
      </c>
      <c r="CW41" s="128"/>
      <c r="CX41" s="128"/>
      <c r="CY41" s="128"/>
      <c r="CZ41" s="23">
        <f t="shared" si="13"/>
        <v>0</v>
      </c>
      <c r="DA41" s="44">
        <f t="shared" si="3"/>
        <v>0</v>
      </c>
      <c r="DB41" s="44">
        <f t="shared" si="14"/>
        <v>0</v>
      </c>
    </row>
    <row r="42" spans="1:106" s="6" customFormat="1" ht="17.100000000000001" customHeight="1" x14ac:dyDescent="0.2">
      <c r="A42" s="17">
        <v>37</v>
      </c>
      <c r="B42" s="235">
        <f>กรอกข้อมูลทั่วไป!U40</f>
        <v>0</v>
      </c>
      <c r="C42" s="125"/>
      <c r="D42" s="125"/>
      <c r="E42" s="125"/>
      <c r="F42" s="125"/>
      <c r="G42" s="125"/>
      <c r="H42" s="125"/>
      <c r="I42" s="125"/>
      <c r="J42" s="17">
        <f t="shared" si="19"/>
        <v>0</v>
      </c>
      <c r="K42" s="125"/>
      <c r="L42" s="125"/>
      <c r="M42" s="125"/>
      <c r="N42" s="125"/>
      <c r="O42" s="125"/>
      <c r="P42" s="125"/>
      <c r="Q42" s="125"/>
      <c r="R42" s="17">
        <f t="shared" si="0"/>
        <v>0</v>
      </c>
      <c r="S42" s="125"/>
      <c r="T42" s="125"/>
      <c r="U42" s="125"/>
      <c r="V42" s="125"/>
      <c r="W42" s="125"/>
      <c r="X42" s="125"/>
      <c r="Y42" s="125"/>
      <c r="Z42" s="17">
        <f t="shared" si="4"/>
        <v>0</v>
      </c>
      <c r="AA42" s="122">
        <f t="shared" si="5"/>
        <v>0</v>
      </c>
      <c r="AB42" s="125"/>
      <c r="AC42" s="125"/>
      <c r="AD42" s="125"/>
      <c r="AE42" s="125"/>
      <c r="AF42" s="125"/>
      <c r="AG42" s="125"/>
      <c r="AH42" s="125"/>
      <c r="AI42" s="17">
        <f t="shared" si="17"/>
        <v>0</v>
      </c>
      <c r="AJ42" s="125"/>
      <c r="AK42" s="125"/>
      <c r="AL42" s="125"/>
      <c r="AM42" s="125"/>
      <c r="AN42" s="125"/>
      <c r="AO42" s="125"/>
      <c r="AP42" s="125"/>
      <c r="AQ42" s="17">
        <f t="shared" si="18"/>
        <v>0</v>
      </c>
      <c r="AR42" s="125"/>
      <c r="AS42" s="125"/>
      <c r="AT42" s="125"/>
      <c r="AU42" s="125"/>
      <c r="AV42" s="125"/>
      <c r="AW42" s="125"/>
      <c r="AX42" s="125"/>
      <c r="AY42" s="17">
        <f t="shared" si="6"/>
        <v>0</v>
      </c>
      <c r="AZ42" s="122">
        <f t="shared" si="15"/>
        <v>0</v>
      </c>
      <c r="BA42" s="125"/>
      <c r="BB42" s="125" t="str">
        <f t="shared" si="7"/>
        <v/>
      </c>
      <c r="BC42" s="125"/>
      <c r="BD42" s="129" t="str">
        <f t="shared" si="8"/>
        <v/>
      </c>
      <c r="BE42" s="129">
        <f t="shared" si="9"/>
        <v>0</v>
      </c>
      <c r="BF42" s="125"/>
      <c r="BG42" s="125"/>
      <c r="BH42" s="129" t="str">
        <f t="shared" si="10"/>
        <v/>
      </c>
      <c r="BI42" s="129">
        <f t="shared" si="11"/>
        <v>0</v>
      </c>
      <c r="CB42" s="16">
        <v>37</v>
      </c>
      <c r="CC42" s="236">
        <f>กรอกข้อมูลทั่วไป!U40</f>
        <v>0</v>
      </c>
      <c r="CD42" s="128"/>
      <c r="CE42" s="128"/>
      <c r="CF42" s="128"/>
      <c r="CG42" s="128"/>
      <c r="CH42" s="128"/>
      <c r="CI42" s="128"/>
      <c r="CJ42" s="128"/>
      <c r="CK42" s="128"/>
      <c r="CL42" s="11"/>
      <c r="CM42" s="128"/>
      <c r="CN42" s="128"/>
      <c r="CO42" s="128"/>
      <c r="CP42" s="23">
        <f t="shared" si="16"/>
        <v>0</v>
      </c>
      <c r="CQ42" s="44">
        <f t="shared" si="1"/>
        <v>0</v>
      </c>
      <c r="CR42" s="128"/>
      <c r="CS42" s="128"/>
      <c r="CT42" s="128"/>
      <c r="CU42" s="23">
        <f t="shared" si="12"/>
        <v>0</v>
      </c>
      <c r="CV42" s="44">
        <f t="shared" si="2"/>
        <v>0</v>
      </c>
      <c r="CW42" s="128"/>
      <c r="CX42" s="128"/>
      <c r="CY42" s="128"/>
      <c r="CZ42" s="23">
        <f t="shared" si="13"/>
        <v>0</v>
      </c>
      <c r="DA42" s="44">
        <f t="shared" si="3"/>
        <v>0</v>
      </c>
      <c r="DB42" s="44">
        <f t="shared" si="14"/>
        <v>0</v>
      </c>
    </row>
    <row r="43" spans="1:106" s="6" customFormat="1" ht="17.100000000000001" customHeight="1" x14ac:dyDescent="0.2">
      <c r="A43" s="17">
        <v>38</v>
      </c>
      <c r="B43" s="235">
        <f>กรอกข้อมูลทั่วไป!U41</f>
        <v>0</v>
      </c>
      <c r="C43" s="125"/>
      <c r="D43" s="125"/>
      <c r="E43" s="125"/>
      <c r="F43" s="125"/>
      <c r="G43" s="125"/>
      <c r="H43" s="125"/>
      <c r="I43" s="125"/>
      <c r="J43" s="17">
        <f t="shared" si="19"/>
        <v>0</v>
      </c>
      <c r="K43" s="125"/>
      <c r="L43" s="125"/>
      <c r="M43" s="125"/>
      <c r="N43" s="125"/>
      <c r="O43" s="125"/>
      <c r="P43" s="125"/>
      <c r="Q43" s="125"/>
      <c r="R43" s="17">
        <f t="shared" si="0"/>
        <v>0</v>
      </c>
      <c r="S43" s="125"/>
      <c r="T43" s="125"/>
      <c r="U43" s="125"/>
      <c r="V43" s="125"/>
      <c r="W43" s="125"/>
      <c r="X43" s="125"/>
      <c r="Y43" s="125"/>
      <c r="Z43" s="17">
        <f t="shared" si="4"/>
        <v>0</v>
      </c>
      <c r="AA43" s="122">
        <f t="shared" si="5"/>
        <v>0</v>
      </c>
      <c r="AB43" s="125"/>
      <c r="AC43" s="125"/>
      <c r="AD43" s="125"/>
      <c r="AE43" s="125"/>
      <c r="AF43" s="125"/>
      <c r="AG43" s="125"/>
      <c r="AH43" s="125"/>
      <c r="AI43" s="17">
        <f t="shared" si="17"/>
        <v>0</v>
      </c>
      <c r="AJ43" s="125"/>
      <c r="AK43" s="125"/>
      <c r="AL43" s="125"/>
      <c r="AM43" s="125"/>
      <c r="AN43" s="125"/>
      <c r="AO43" s="125"/>
      <c r="AP43" s="125"/>
      <c r="AQ43" s="17">
        <f t="shared" si="18"/>
        <v>0</v>
      </c>
      <c r="AR43" s="125"/>
      <c r="AS43" s="125"/>
      <c r="AT43" s="125"/>
      <c r="AU43" s="125"/>
      <c r="AV43" s="125"/>
      <c r="AW43" s="125"/>
      <c r="AX43" s="125"/>
      <c r="AY43" s="17">
        <f t="shared" si="6"/>
        <v>0</v>
      </c>
      <c r="AZ43" s="122">
        <f t="shared" si="15"/>
        <v>0</v>
      </c>
      <c r="BA43" s="125"/>
      <c r="BB43" s="125" t="str">
        <f t="shared" si="7"/>
        <v/>
      </c>
      <c r="BC43" s="125"/>
      <c r="BD43" s="129" t="str">
        <f t="shared" si="8"/>
        <v/>
      </c>
      <c r="BE43" s="129">
        <f t="shared" si="9"/>
        <v>0</v>
      </c>
      <c r="BF43" s="125"/>
      <c r="BG43" s="125"/>
      <c r="BH43" s="129" t="str">
        <f t="shared" si="10"/>
        <v/>
      </c>
      <c r="BI43" s="129">
        <f t="shared" si="11"/>
        <v>0</v>
      </c>
      <c r="CB43" s="16">
        <v>38</v>
      </c>
      <c r="CC43" s="236">
        <f>กรอกข้อมูลทั่วไป!U41</f>
        <v>0</v>
      </c>
      <c r="CD43" s="128"/>
      <c r="CE43" s="128"/>
      <c r="CF43" s="128"/>
      <c r="CG43" s="128"/>
      <c r="CH43" s="128"/>
      <c r="CI43" s="128"/>
      <c r="CJ43" s="128"/>
      <c r="CK43" s="128"/>
      <c r="CL43" s="11"/>
      <c r="CM43" s="128"/>
      <c r="CN43" s="128"/>
      <c r="CO43" s="128"/>
      <c r="CP43" s="23">
        <f t="shared" si="16"/>
        <v>0</v>
      </c>
      <c r="CQ43" s="44">
        <f t="shared" si="1"/>
        <v>0</v>
      </c>
      <c r="CR43" s="128"/>
      <c r="CS43" s="128"/>
      <c r="CT43" s="128"/>
      <c r="CU43" s="23">
        <f t="shared" si="12"/>
        <v>0</v>
      </c>
      <c r="CV43" s="44">
        <f t="shared" si="2"/>
        <v>0</v>
      </c>
      <c r="CW43" s="128"/>
      <c r="CX43" s="128"/>
      <c r="CY43" s="128"/>
      <c r="CZ43" s="23">
        <f t="shared" si="13"/>
        <v>0</v>
      </c>
      <c r="DA43" s="44">
        <f t="shared" si="3"/>
        <v>0</v>
      </c>
      <c r="DB43" s="44">
        <f t="shared" si="14"/>
        <v>0</v>
      </c>
    </row>
    <row r="44" spans="1:106" s="6" customFormat="1" ht="17.100000000000001" customHeight="1" x14ac:dyDescent="0.2">
      <c r="A44" s="17">
        <v>39</v>
      </c>
      <c r="B44" s="235">
        <f>กรอกข้อมูลทั่วไป!U42</f>
        <v>0</v>
      </c>
      <c r="C44" s="125"/>
      <c r="D44" s="125"/>
      <c r="E44" s="125"/>
      <c r="F44" s="125"/>
      <c r="G44" s="125"/>
      <c r="H44" s="125"/>
      <c r="I44" s="125"/>
      <c r="J44" s="17">
        <f t="shared" si="19"/>
        <v>0</v>
      </c>
      <c r="K44" s="125"/>
      <c r="L44" s="125"/>
      <c r="M44" s="125"/>
      <c r="N44" s="125"/>
      <c r="O44" s="125"/>
      <c r="P44" s="125"/>
      <c r="Q44" s="125"/>
      <c r="R44" s="17">
        <f t="shared" si="0"/>
        <v>0</v>
      </c>
      <c r="S44" s="125"/>
      <c r="T44" s="125"/>
      <c r="U44" s="125"/>
      <c r="V44" s="125"/>
      <c r="W44" s="125"/>
      <c r="X44" s="125"/>
      <c r="Y44" s="125"/>
      <c r="Z44" s="17">
        <f t="shared" si="4"/>
        <v>0</v>
      </c>
      <c r="AA44" s="122">
        <f t="shared" si="5"/>
        <v>0</v>
      </c>
      <c r="AB44" s="125"/>
      <c r="AC44" s="125"/>
      <c r="AD44" s="125"/>
      <c r="AE44" s="125"/>
      <c r="AF44" s="125"/>
      <c r="AG44" s="125"/>
      <c r="AH44" s="125"/>
      <c r="AI44" s="17">
        <f t="shared" si="17"/>
        <v>0</v>
      </c>
      <c r="AJ44" s="125"/>
      <c r="AK44" s="125"/>
      <c r="AL44" s="125"/>
      <c r="AM44" s="125"/>
      <c r="AN44" s="125"/>
      <c r="AO44" s="125"/>
      <c r="AP44" s="125"/>
      <c r="AQ44" s="17">
        <f t="shared" si="18"/>
        <v>0</v>
      </c>
      <c r="AR44" s="125"/>
      <c r="AS44" s="125"/>
      <c r="AT44" s="125"/>
      <c r="AU44" s="125"/>
      <c r="AV44" s="125"/>
      <c r="AW44" s="125"/>
      <c r="AX44" s="125"/>
      <c r="AY44" s="17">
        <f t="shared" si="6"/>
        <v>0</v>
      </c>
      <c r="AZ44" s="122">
        <f t="shared" si="15"/>
        <v>0</v>
      </c>
      <c r="BA44" s="125"/>
      <c r="BB44" s="125" t="str">
        <f t="shared" si="7"/>
        <v/>
      </c>
      <c r="BC44" s="125"/>
      <c r="BD44" s="129" t="str">
        <f t="shared" si="8"/>
        <v/>
      </c>
      <c r="BE44" s="129">
        <f t="shared" si="9"/>
        <v>0</v>
      </c>
      <c r="BF44" s="125"/>
      <c r="BG44" s="125"/>
      <c r="BH44" s="129" t="str">
        <f t="shared" si="10"/>
        <v/>
      </c>
      <c r="BI44" s="129">
        <f t="shared" si="11"/>
        <v>0</v>
      </c>
      <c r="CB44" s="16">
        <v>39</v>
      </c>
      <c r="CC44" s="236">
        <f>กรอกข้อมูลทั่วไป!U42</f>
        <v>0</v>
      </c>
      <c r="CD44" s="128"/>
      <c r="CE44" s="128"/>
      <c r="CF44" s="128"/>
      <c r="CG44" s="128"/>
      <c r="CH44" s="128"/>
      <c r="CI44" s="128"/>
      <c r="CJ44" s="128"/>
      <c r="CK44" s="128"/>
      <c r="CL44" s="11"/>
      <c r="CM44" s="128"/>
      <c r="CN44" s="128"/>
      <c r="CO44" s="128"/>
      <c r="CP44" s="23">
        <f t="shared" si="16"/>
        <v>0</v>
      </c>
      <c r="CQ44" s="44">
        <f t="shared" si="1"/>
        <v>0</v>
      </c>
      <c r="CR44" s="128"/>
      <c r="CS44" s="128"/>
      <c r="CT44" s="128"/>
      <c r="CU44" s="23">
        <f t="shared" si="12"/>
        <v>0</v>
      </c>
      <c r="CV44" s="44">
        <f t="shared" si="2"/>
        <v>0</v>
      </c>
      <c r="CW44" s="128"/>
      <c r="CX44" s="128"/>
      <c r="CY44" s="128"/>
      <c r="CZ44" s="23">
        <f t="shared" si="13"/>
        <v>0</v>
      </c>
      <c r="DA44" s="44">
        <f t="shared" si="3"/>
        <v>0</v>
      </c>
      <c r="DB44" s="44">
        <f t="shared" si="14"/>
        <v>0</v>
      </c>
    </row>
    <row r="45" spans="1:106" s="6" customFormat="1" ht="17.100000000000001" customHeight="1" x14ac:dyDescent="0.2">
      <c r="A45" s="17">
        <v>40</v>
      </c>
      <c r="B45" s="235">
        <f>กรอกข้อมูลทั่วไป!U43</f>
        <v>0</v>
      </c>
      <c r="C45" s="125"/>
      <c r="D45" s="125"/>
      <c r="E45" s="125"/>
      <c r="F45" s="125"/>
      <c r="G45" s="125"/>
      <c r="H45" s="125"/>
      <c r="I45" s="125"/>
      <c r="J45" s="17">
        <f t="shared" si="19"/>
        <v>0</v>
      </c>
      <c r="K45" s="125"/>
      <c r="L45" s="125"/>
      <c r="M45" s="125"/>
      <c r="N45" s="125"/>
      <c r="O45" s="125"/>
      <c r="P45" s="125"/>
      <c r="Q45" s="125"/>
      <c r="R45" s="17">
        <f t="shared" si="0"/>
        <v>0</v>
      </c>
      <c r="S45" s="125"/>
      <c r="T45" s="125"/>
      <c r="U45" s="125"/>
      <c r="V45" s="125"/>
      <c r="W45" s="125"/>
      <c r="X45" s="125"/>
      <c r="Y45" s="125"/>
      <c r="Z45" s="17">
        <f t="shared" si="4"/>
        <v>0</v>
      </c>
      <c r="AA45" s="122">
        <f t="shared" si="5"/>
        <v>0</v>
      </c>
      <c r="AB45" s="125"/>
      <c r="AC45" s="125"/>
      <c r="AD45" s="125"/>
      <c r="AE45" s="125"/>
      <c r="AF45" s="125"/>
      <c r="AG45" s="125"/>
      <c r="AH45" s="125"/>
      <c r="AI45" s="17">
        <f t="shared" si="17"/>
        <v>0</v>
      </c>
      <c r="AJ45" s="125"/>
      <c r="AK45" s="125"/>
      <c r="AL45" s="125"/>
      <c r="AM45" s="125"/>
      <c r="AN45" s="125"/>
      <c r="AO45" s="125"/>
      <c r="AP45" s="125"/>
      <c r="AQ45" s="17">
        <f t="shared" si="18"/>
        <v>0</v>
      </c>
      <c r="AR45" s="125"/>
      <c r="AS45" s="125"/>
      <c r="AT45" s="125"/>
      <c r="AU45" s="125"/>
      <c r="AV45" s="125"/>
      <c r="AW45" s="125"/>
      <c r="AX45" s="125"/>
      <c r="AY45" s="17">
        <f t="shared" si="6"/>
        <v>0</v>
      </c>
      <c r="AZ45" s="122">
        <f t="shared" si="15"/>
        <v>0</v>
      </c>
      <c r="BA45" s="125"/>
      <c r="BB45" s="125" t="str">
        <f t="shared" si="7"/>
        <v/>
      </c>
      <c r="BC45" s="125"/>
      <c r="BD45" s="129" t="str">
        <f t="shared" si="8"/>
        <v/>
      </c>
      <c r="BE45" s="129">
        <f t="shared" si="9"/>
        <v>0</v>
      </c>
      <c r="BF45" s="125"/>
      <c r="BG45" s="125"/>
      <c r="BH45" s="129" t="str">
        <f t="shared" si="10"/>
        <v/>
      </c>
      <c r="BI45" s="129">
        <f t="shared" si="11"/>
        <v>0</v>
      </c>
      <c r="CB45" s="16">
        <v>40</v>
      </c>
      <c r="CC45" s="236">
        <f>กรอกข้อมูลทั่วไป!U43</f>
        <v>0</v>
      </c>
      <c r="CD45" s="128"/>
      <c r="CE45" s="128"/>
      <c r="CF45" s="128"/>
      <c r="CG45" s="128"/>
      <c r="CH45" s="128"/>
      <c r="CI45" s="128"/>
      <c r="CJ45" s="128"/>
      <c r="CK45" s="128"/>
      <c r="CL45" s="11"/>
      <c r="CM45" s="128"/>
      <c r="CN45" s="128"/>
      <c r="CO45" s="128"/>
      <c r="CP45" s="23">
        <f t="shared" si="16"/>
        <v>0</v>
      </c>
      <c r="CQ45" s="44">
        <f t="shared" si="1"/>
        <v>0</v>
      </c>
      <c r="CR45" s="128"/>
      <c r="CS45" s="128"/>
      <c r="CT45" s="128"/>
      <c r="CU45" s="23">
        <f t="shared" si="12"/>
        <v>0</v>
      </c>
      <c r="CV45" s="44">
        <f t="shared" si="2"/>
        <v>0</v>
      </c>
      <c r="CW45" s="128"/>
      <c r="CX45" s="128"/>
      <c r="CY45" s="128"/>
      <c r="CZ45" s="23">
        <f t="shared" si="13"/>
        <v>0</v>
      </c>
      <c r="DA45" s="44">
        <f t="shared" si="3"/>
        <v>0</v>
      </c>
      <c r="DB45" s="44">
        <f t="shared" si="14"/>
        <v>0</v>
      </c>
    </row>
    <row r="46" spans="1:106" s="2" customFormat="1" ht="17.100000000000001" customHeight="1" x14ac:dyDescent="0.2">
      <c r="A46" s="17">
        <v>41</v>
      </c>
      <c r="B46" s="235">
        <f>กรอกข้อมูลทั่วไป!U44</f>
        <v>0</v>
      </c>
      <c r="C46" s="125"/>
      <c r="D46" s="125"/>
      <c r="E46" s="125"/>
      <c r="F46" s="125"/>
      <c r="G46" s="125"/>
      <c r="H46" s="125"/>
      <c r="I46" s="125"/>
      <c r="J46" s="17">
        <f t="shared" si="19"/>
        <v>0</v>
      </c>
      <c r="K46" s="125"/>
      <c r="L46" s="125"/>
      <c r="M46" s="125"/>
      <c r="N46" s="125"/>
      <c r="O46" s="125"/>
      <c r="P46" s="125"/>
      <c r="Q46" s="125"/>
      <c r="R46" s="17">
        <f t="shared" si="0"/>
        <v>0</v>
      </c>
      <c r="S46" s="125"/>
      <c r="T46" s="125"/>
      <c r="U46" s="125"/>
      <c r="V46" s="125"/>
      <c r="W46" s="125"/>
      <c r="X46" s="125"/>
      <c r="Y46" s="125"/>
      <c r="Z46" s="17">
        <f t="shared" si="4"/>
        <v>0</v>
      </c>
      <c r="AA46" s="122">
        <f t="shared" si="5"/>
        <v>0</v>
      </c>
      <c r="AB46" s="125"/>
      <c r="AC46" s="125"/>
      <c r="AD46" s="125"/>
      <c r="AE46" s="125"/>
      <c r="AF46" s="125"/>
      <c r="AG46" s="125"/>
      <c r="AH46" s="125"/>
      <c r="AI46" s="17">
        <f t="shared" si="17"/>
        <v>0</v>
      </c>
      <c r="AJ46" s="125"/>
      <c r="AK46" s="125"/>
      <c r="AL46" s="125"/>
      <c r="AM46" s="125"/>
      <c r="AN46" s="125"/>
      <c r="AO46" s="125"/>
      <c r="AP46" s="125"/>
      <c r="AQ46" s="17">
        <f t="shared" si="18"/>
        <v>0</v>
      </c>
      <c r="AR46" s="125"/>
      <c r="AS46" s="125"/>
      <c r="AT46" s="125"/>
      <c r="AU46" s="125"/>
      <c r="AV46" s="125"/>
      <c r="AW46" s="125"/>
      <c r="AX46" s="125"/>
      <c r="AY46" s="17">
        <f t="shared" si="6"/>
        <v>0</v>
      </c>
      <c r="AZ46" s="122">
        <f t="shared" si="15"/>
        <v>0</v>
      </c>
      <c r="BA46" s="125"/>
      <c r="BB46" s="125" t="str">
        <f t="shared" si="7"/>
        <v/>
      </c>
      <c r="BC46" s="125"/>
      <c r="BD46" s="129" t="str">
        <f t="shared" si="8"/>
        <v/>
      </c>
      <c r="BE46" s="129">
        <f t="shared" si="9"/>
        <v>0</v>
      </c>
      <c r="BF46" s="125"/>
      <c r="BG46" s="125"/>
      <c r="BH46" s="129" t="str">
        <f t="shared" si="10"/>
        <v/>
      </c>
      <c r="BI46" s="129">
        <f t="shared" si="11"/>
        <v>0</v>
      </c>
      <c r="CB46" s="16">
        <v>41</v>
      </c>
      <c r="CC46" s="236">
        <f>กรอกข้อมูลทั่วไป!U44</f>
        <v>0</v>
      </c>
      <c r="CD46" s="128"/>
      <c r="CE46" s="128"/>
      <c r="CF46" s="128"/>
      <c r="CG46" s="128"/>
      <c r="CH46" s="128"/>
      <c r="CI46" s="128"/>
      <c r="CJ46" s="128"/>
      <c r="CK46" s="128"/>
      <c r="CL46" s="11"/>
      <c r="CM46" s="128"/>
      <c r="CN46" s="128"/>
      <c r="CO46" s="128"/>
      <c r="CP46" s="23">
        <f t="shared" si="16"/>
        <v>0</v>
      </c>
      <c r="CQ46" s="44">
        <f t="shared" si="1"/>
        <v>0</v>
      </c>
      <c r="CR46" s="128"/>
      <c r="CS46" s="128"/>
      <c r="CT46" s="128"/>
      <c r="CU46" s="23">
        <f t="shared" si="12"/>
        <v>0</v>
      </c>
      <c r="CV46" s="44">
        <f t="shared" si="2"/>
        <v>0</v>
      </c>
      <c r="CW46" s="128"/>
      <c r="CX46" s="128"/>
      <c r="CY46" s="128"/>
      <c r="CZ46" s="23">
        <f t="shared" si="13"/>
        <v>0</v>
      </c>
      <c r="DA46" s="44">
        <f t="shared" si="3"/>
        <v>0</v>
      </c>
      <c r="DB46" s="44">
        <f t="shared" si="14"/>
        <v>0</v>
      </c>
    </row>
    <row r="47" spans="1:106" s="2" customFormat="1" ht="17.100000000000001" customHeight="1" x14ac:dyDescent="0.2">
      <c r="A47" s="17">
        <v>42</v>
      </c>
      <c r="B47" s="235">
        <f>กรอกข้อมูลทั่วไป!U45</f>
        <v>0</v>
      </c>
      <c r="C47" s="125"/>
      <c r="D47" s="125"/>
      <c r="E47" s="125"/>
      <c r="F47" s="125"/>
      <c r="G47" s="125"/>
      <c r="H47" s="125"/>
      <c r="I47" s="125"/>
      <c r="J47" s="17">
        <f t="shared" si="19"/>
        <v>0</v>
      </c>
      <c r="K47" s="125"/>
      <c r="L47" s="125"/>
      <c r="M47" s="125"/>
      <c r="N47" s="125"/>
      <c r="O47" s="125"/>
      <c r="P47" s="125"/>
      <c r="Q47" s="125"/>
      <c r="R47" s="17">
        <f t="shared" si="0"/>
        <v>0</v>
      </c>
      <c r="S47" s="125"/>
      <c r="T47" s="125"/>
      <c r="U47" s="125"/>
      <c r="V47" s="125"/>
      <c r="W47" s="125"/>
      <c r="X47" s="125"/>
      <c r="Y47" s="125"/>
      <c r="Z47" s="17">
        <f t="shared" si="4"/>
        <v>0</v>
      </c>
      <c r="AA47" s="122">
        <f t="shared" si="5"/>
        <v>0</v>
      </c>
      <c r="AB47" s="125"/>
      <c r="AC47" s="125"/>
      <c r="AD47" s="125"/>
      <c r="AE47" s="125"/>
      <c r="AF47" s="125"/>
      <c r="AG47" s="125"/>
      <c r="AH47" s="125"/>
      <c r="AI47" s="17">
        <f t="shared" si="17"/>
        <v>0</v>
      </c>
      <c r="AJ47" s="125"/>
      <c r="AK47" s="125"/>
      <c r="AL47" s="125"/>
      <c r="AM47" s="125"/>
      <c r="AN47" s="125"/>
      <c r="AO47" s="125"/>
      <c r="AP47" s="125"/>
      <c r="AQ47" s="17">
        <f t="shared" si="18"/>
        <v>0</v>
      </c>
      <c r="AR47" s="125"/>
      <c r="AS47" s="125"/>
      <c r="AT47" s="125"/>
      <c r="AU47" s="125"/>
      <c r="AV47" s="125"/>
      <c r="AW47" s="125"/>
      <c r="AX47" s="125"/>
      <c r="AY47" s="17">
        <f t="shared" si="6"/>
        <v>0</v>
      </c>
      <c r="AZ47" s="122">
        <f t="shared" si="15"/>
        <v>0</v>
      </c>
      <c r="BA47" s="125"/>
      <c r="BB47" s="125" t="str">
        <f t="shared" si="7"/>
        <v/>
      </c>
      <c r="BC47" s="125"/>
      <c r="BD47" s="129" t="str">
        <f t="shared" si="8"/>
        <v/>
      </c>
      <c r="BE47" s="129">
        <f t="shared" si="9"/>
        <v>0</v>
      </c>
      <c r="BF47" s="125"/>
      <c r="BG47" s="125"/>
      <c r="BH47" s="129" t="str">
        <f t="shared" si="10"/>
        <v/>
      </c>
      <c r="BI47" s="129">
        <f t="shared" si="11"/>
        <v>0</v>
      </c>
      <c r="CB47" s="16">
        <v>42</v>
      </c>
      <c r="CC47" s="236">
        <f>กรอกข้อมูลทั่วไป!U45</f>
        <v>0</v>
      </c>
      <c r="CD47" s="128"/>
      <c r="CE47" s="128"/>
      <c r="CF47" s="128"/>
      <c r="CG47" s="128"/>
      <c r="CH47" s="128"/>
      <c r="CI47" s="128"/>
      <c r="CJ47" s="128"/>
      <c r="CK47" s="128"/>
      <c r="CL47" s="11"/>
      <c r="CM47" s="128"/>
      <c r="CN47" s="128"/>
      <c r="CO47" s="128"/>
      <c r="CP47" s="23">
        <f t="shared" si="16"/>
        <v>0</v>
      </c>
      <c r="CQ47" s="44">
        <f t="shared" si="1"/>
        <v>0</v>
      </c>
      <c r="CR47" s="128"/>
      <c r="CS47" s="128"/>
      <c r="CT47" s="128"/>
      <c r="CU47" s="23">
        <f t="shared" si="12"/>
        <v>0</v>
      </c>
      <c r="CV47" s="44">
        <f t="shared" si="2"/>
        <v>0</v>
      </c>
      <c r="CW47" s="128"/>
      <c r="CX47" s="128"/>
      <c r="CY47" s="128"/>
      <c r="CZ47" s="23">
        <f t="shared" si="13"/>
        <v>0</v>
      </c>
      <c r="DA47" s="44">
        <f t="shared" si="3"/>
        <v>0</v>
      </c>
      <c r="DB47" s="44">
        <f t="shared" si="14"/>
        <v>0</v>
      </c>
    </row>
    <row r="48" spans="1:106" s="2" customFormat="1" ht="17.100000000000001" customHeight="1" x14ac:dyDescent="0.2">
      <c r="A48" s="17">
        <v>43</v>
      </c>
      <c r="B48" s="235">
        <f>กรอกข้อมูลทั่วไป!U46</f>
        <v>0</v>
      </c>
      <c r="C48" s="125"/>
      <c r="D48" s="125"/>
      <c r="E48" s="125"/>
      <c r="F48" s="125"/>
      <c r="G48" s="125"/>
      <c r="H48" s="125"/>
      <c r="I48" s="125"/>
      <c r="J48" s="17">
        <f t="shared" si="19"/>
        <v>0</v>
      </c>
      <c r="K48" s="125"/>
      <c r="L48" s="125"/>
      <c r="M48" s="125"/>
      <c r="N48" s="125"/>
      <c r="O48" s="125"/>
      <c r="P48" s="125"/>
      <c r="Q48" s="125"/>
      <c r="R48" s="17">
        <f t="shared" si="0"/>
        <v>0</v>
      </c>
      <c r="S48" s="125"/>
      <c r="T48" s="125"/>
      <c r="U48" s="125"/>
      <c r="V48" s="125"/>
      <c r="W48" s="125"/>
      <c r="X48" s="125"/>
      <c r="Y48" s="125"/>
      <c r="Z48" s="17">
        <f t="shared" si="4"/>
        <v>0</v>
      </c>
      <c r="AA48" s="122">
        <f t="shared" si="5"/>
        <v>0</v>
      </c>
      <c r="AB48" s="125"/>
      <c r="AC48" s="125"/>
      <c r="AD48" s="125"/>
      <c r="AE48" s="125"/>
      <c r="AF48" s="125"/>
      <c r="AG48" s="125"/>
      <c r="AH48" s="125"/>
      <c r="AI48" s="17">
        <f t="shared" si="17"/>
        <v>0</v>
      </c>
      <c r="AJ48" s="125"/>
      <c r="AK48" s="125"/>
      <c r="AL48" s="125"/>
      <c r="AM48" s="125"/>
      <c r="AN48" s="125"/>
      <c r="AO48" s="125"/>
      <c r="AP48" s="125"/>
      <c r="AQ48" s="17">
        <f t="shared" si="18"/>
        <v>0</v>
      </c>
      <c r="AR48" s="125"/>
      <c r="AS48" s="125"/>
      <c r="AT48" s="125"/>
      <c r="AU48" s="125"/>
      <c r="AV48" s="125"/>
      <c r="AW48" s="125"/>
      <c r="AX48" s="125"/>
      <c r="AY48" s="17">
        <f t="shared" si="6"/>
        <v>0</v>
      </c>
      <c r="AZ48" s="122">
        <f t="shared" si="15"/>
        <v>0</v>
      </c>
      <c r="BA48" s="125"/>
      <c r="BB48" s="125" t="str">
        <f t="shared" si="7"/>
        <v/>
      </c>
      <c r="BC48" s="125"/>
      <c r="BD48" s="129" t="str">
        <f t="shared" si="8"/>
        <v/>
      </c>
      <c r="BE48" s="129">
        <f t="shared" si="9"/>
        <v>0</v>
      </c>
      <c r="BF48" s="125"/>
      <c r="BG48" s="125"/>
      <c r="BH48" s="129" t="str">
        <f t="shared" si="10"/>
        <v/>
      </c>
      <c r="BI48" s="129">
        <f t="shared" si="11"/>
        <v>0</v>
      </c>
      <c r="CB48" s="16">
        <v>43</v>
      </c>
      <c r="CC48" s="236">
        <f>กรอกข้อมูลทั่วไป!U46</f>
        <v>0</v>
      </c>
      <c r="CD48" s="128"/>
      <c r="CE48" s="128"/>
      <c r="CF48" s="128"/>
      <c r="CG48" s="128"/>
      <c r="CH48" s="128"/>
      <c r="CI48" s="128"/>
      <c r="CJ48" s="128"/>
      <c r="CK48" s="128"/>
      <c r="CL48" s="11"/>
      <c r="CM48" s="128"/>
      <c r="CN48" s="128"/>
      <c r="CO48" s="128"/>
      <c r="CP48" s="23">
        <f t="shared" si="16"/>
        <v>0</v>
      </c>
      <c r="CQ48" s="44">
        <f t="shared" si="1"/>
        <v>0</v>
      </c>
      <c r="CR48" s="128"/>
      <c r="CS48" s="128"/>
      <c r="CT48" s="128"/>
      <c r="CU48" s="23">
        <f t="shared" si="12"/>
        <v>0</v>
      </c>
      <c r="CV48" s="44">
        <f t="shared" si="2"/>
        <v>0</v>
      </c>
      <c r="CW48" s="128"/>
      <c r="CX48" s="128"/>
      <c r="CY48" s="128"/>
      <c r="CZ48" s="23">
        <f t="shared" si="13"/>
        <v>0</v>
      </c>
      <c r="DA48" s="44">
        <f t="shared" si="3"/>
        <v>0</v>
      </c>
      <c r="DB48" s="44">
        <f t="shared" si="14"/>
        <v>0</v>
      </c>
    </row>
    <row r="49" spans="1:106" s="2" customFormat="1" ht="17.100000000000001" customHeight="1" x14ac:dyDescent="0.2">
      <c r="A49" s="17">
        <v>44</v>
      </c>
      <c r="B49" s="235">
        <f>กรอกข้อมูลทั่วไป!U47</f>
        <v>0</v>
      </c>
      <c r="C49" s="125"/>
      <c r="D49" s="125"/>
      <c r="E49" s="125"/>
      <c r="F49" s="125"/>
      <c r="G49" s="125"/>
      <c r="H49" s="125"/>
      <c r="I49" s="125"/>
      <c r="J49" s="17">
        <f t="shared" si="19"/>
        <v>0</v>
      </c>
      <c r="K49" s="125"/>
      <c r="L49" s="125"/>
      <c r="M49" s="125"/>
      <c r="N49" s="125"/>
      <c r="O49" s="125"/>
      <c r="P49" s="125"/>
      <c r="Q49" s="125"/>
      <c r="R49" s="17">
        <f t="shared" si="0"/>
        <v>0</v>
      </c>
      <c r="S49" s="125"/>
      <c r="T49" s="125"/>
      <c r="U49" s="125"/>
      <c r="V49" s="125"/>
      <c r="W49" s="125"/>
      <c r="X49" s="125"/>
      <c r="Y49" s="125"/>
      <c r="Z49" s="17">
        <f t="shared" si="4"/>
        <v>0</v>
      </c>
      <c r="AA49" s="122">
        <f t="shared" si="5"/>
        <v>0</v>
      </c>
      <c r="AB49" s="125"/>
      <c r="AC49" s="125"/>
      <c r="AD49" s="125"/>
      <c r="AE49" s="125"/>
      <c r="AF49" s="125"/>
      <c r="AG49" s="125"/>
      <c r="AH49" s="125"/>
      <c r="AI49" s="17">
        <f t="shared" si="17"/>
        <v>0</v>
      </c>
      <c r="AJ49" s="125"/>
      <c r="AK49" s="125"/>
      <c r="AL49" s="125"/>
      <c r="AM49" s="125"/>
      <c r="AN49" s="125"/>
      <c r="AO49" s="125"/>
      <c r="AP49" s="125"/>
      <c r="AQ49" s="17">
        <f t="shared" si="18"/>
        <v>0</v>
      </c>
      <c r="AR49" s="125"/>
      <c r="AS49" s="125"/>
      <c r="AT49" s="125"/>
      <c r="AU49" s="125"/>
      <c r="AV49" s="125"/>
      <c r="AW49" s="125"/>
      <c r="AX49" s="125"/>
      <c r="AY49" s="17">
        <f t="shared" si="6"/>
        <v>0</v>
      </c>
      <c r="AZ49" s="122">
        <f t="shared" si="15"/>
        <v>0</v>
      </c>
      <c r="BA49" s="125"/>
      <c r="BB49" s="125" t="str">
        <f t="shared" si="7"/>
        <v/>
      </c>
      <c r="BC49" s="125"/>
      <c r="BD49" s="129" t="str">
        <f t="shared" si="8"/>
        <v/>
      </c>
      <c r="BE49" s="129">
        <f t="shared" si="9"/>
        <v>0</v>
      </c>
      <c r="BF49" s="125"/>
      <c r="BG49" s="125"/>
      <c r="BH49" s="129" t="str">
        <f t="shared" si="10"/>
        <v/>
      </c>
      <c r="BI49" s="129">
        <f t="shared" si="11"/>
        <v>0</v>
      </c>
      <c r="CB49" s="16">
        <v>44</v>
      </c>
      <c r="CC49" s="236">
        <f>กรอกข้อมูลทั่วไป!U47</f>
        <v>0</v>
      </c>
      <c r="CD49" s="128"/>
      <c r="CE49" s="128"/>
      <c r="CF49" s="128"/>
      <c r="CG49" s="128"/>
      <c r="CH49" s="128"/>
      <c r="CI49" s="128"/>
      <c r="CJ49" s="128"/>
      <c r="CK49" s="128"/>
      <c r="CL49" s="11"/>
      <c r="CM49" s="128"/>
      <c r="CN49" s="128"/>
      <c r="CO49" s="128"/>
      <c r="CP49" s="23">
        <f t="shared" si="16"/>
        <v>0</v>
      </c>
      <c r="CQ49" s="44">
        <f t="shared" si="1"/>
        <v>0</v>
      </c>
      <c r="CR49" s="128"/>
      <c r="CS49" s="128"/>
      <c r="CT49" s="128"/>
      <c r="CU49" s="23">
        <f t="shared" si="12"/>
        <v>0</v>
      </c>
      <c r="CV49" s="44">
        <f t="shared" si="2"/>
        <v>0</v>
      </c>
      <c r="CW49" s="128"/>
      <c r="CX49" s="128"/>
      <c r="CY49" s="128"/>
      <c r="CZ49" s="23">
        <f t="shared" si="13"/>
        <v>0</v>
      </c>
      <c r="DA49" s="44">
        <f t="shared" si="3"/>
        <v>0</v>
      </c>
      <c r="DB49" s="44">
        <f t="shared" si="14"/>
        <v>0</v>
      </c>
    </row>
    <row r="50" spans="1:106" s="2" customFormat="1" ht="17.100000000000001" customHeight="1" x14ac:dyDescent="0.2">
      <c r="A50" s="17">
        <v>45</v>
      </c>
      <c r="B50" s="235">
        <f>กรอกข้อมูลทั่วไป!U48</f>
        <v>0</v>
      </c>
      <c r="C50" s="125"/>
      <c r="D50" s="125"/>
      <c r="E50" s="125"/>
      <c r="F50" s="125"/>
      <c r="G50" s="125"/>
      <c r="H50" s="125"/>
      <c r="I50" s="125"/>
      <c r="J50" s="17">
        <f>IF(C50="ร","ร",IF(D50="ร","ร",IF(E50="ร","ร",IF(F50="ร","ร",IF(G50="ร","ร",IF(H50="ร","ร",IF(I50="ร","ร",SUM(C50:I50))))))))</f>
        <v>0</v>
      </c>
      <c r="K50" s="125"/>
      <c r="L50" s="125"/>
      <c r="M50" s="125"/>
      <c r="N50" s="125"/>
      <c r="O50" s="125"/>
      <c r="P50" s="125"/>
      <c r="Q50" s="125"/>
      <c r="R50" s="17">
        <f>IF(K50="ร","ร",IF(L50="ร","ร",IF(M50="ร","ร",IF(N50="ร","ร",IF(O50="ร","ร",IF(P50="ร","ร",IF(Q50="ร","ร",SUM(K50:Q50))))))))</f>
        <v>0</v>
      </c>
      <c r="S50" s="125"/>
      <c r="T50" s="125"/>
      <c r="U50" s="125"/>
      <c r="V50" s="125"/>
      <c r="W50" s="125"/>
      <c r="X50" s="125"/>
      <c r="Y50" s="125"/>
      <c r="Z50" s="17">
        <f t="shared" si="4"/>
        <v>0</v>
      </c>
      <c r="AA50" s="122">
        <f>IF(J50="ร","ร",IF(R50="ร","ร",IF(Z50="ร","ร",SUM(J50,R50,Z50))))</f>
        <v>0</v>
      </c>
      <c r="AB50" s="125"/>
      <c r="AC50" s="125"/>
      <c r="AD50" s="125"/>
      <c r="AE50" s="125"/>
      <c r="AF50" s="125"/>
      <c r="AG50" s="125"/>
      <c r="AH50" s="125"/>
      <c r="AI50" s="17">
        <f>IF(AB50="ร","ร",IF(AC50="ร","ร",IF(AD50="ร","ร",IF(AE50="ร","ร",IF(AF50="ร","ร",IF(AG50="ร","ร",IF(AH50="ร","ร",SUM(AB50:AH50))))))))</f>
        <v>0</v>
      </c>
      <c r="AJ50" s="125"/>
      <c r="AK50" s="125"/>
      <c r="AL50" s="125"/>
      <c r="AM50" s="125"/>
      <c r="AN50" s="125"/>
      <c r="AO50" s="125"/>
      <c r="AP50" s="125"/>
      <c r="AQ50" s="17">
        <f>IF(AJ50="ร","ร",IF(AK50="ร","ร",IF(AL50="ร","ร",IF(AM50="ร","ร",IF(AN50="ร","ร",IF(AO50="ร","ร",IF(AP50="ร","ร",SUM(AJ50:AP50))))))))</f>
        <v>0</v>
      </c>
      <c r="AR50" s="125"/>
      <c r="AS50" s="125"/>
      <c r="AT50" s="125"/>
      <c r="AU50" s="125"/>
      <c r="AV50" s="125"/>
      <c r="AW50" s="125"/>
      <c r="AX50" s="125"/>
      <c r="AY50" s="17">
        <f t="shared" si="6"/>
        <v>0</v>
      </c>
      <c r="AZ50" s="122">
        <f>IF(AI50="ร","ร",IF(AQ50="ร","ร",IF(AY50="ร","ร",SUM(AI50,AQ50,AY50))))</f>
        <v>0</v>
      </c>
      <c r="BA50" s="125"/>
      <c r="BB50" s="125" t="str">
        <f t="shared" si="7"/>
        <v/>
      </c>
      <c r="BC50" s="125"/>
      <c r="BD50" s="129" t="str">
        <f t="shared" si="8"/>
        <v/>
      </c>
      <c r="BE50" s="129">
        <f t="shared" si="9"/>
        <v>0</v>
      </c>
      <c r="BF50" s="125"/>
      <c r="BG50" s="125"/>
      <c r="BH50" s="129" t="str">
        <f t="shared" si="10"/>
        <v/>
      </c>
      <c r="BI50" s="129">
        <f t="shared" si="11"/>
        <v>0</v>
      </c>
      <c r="CB50" s="16">
        <v>45</v>
      </c>
      <c r="CC50" s="236">
        <f>กรอกข้อมูลทั่วไป!U48</f>
        <v>0</v>
      </c>
      <c r="CD50" s="128"/>
      <c r="CE50" s="128"/>
      <c r="CF50" s="128"/>
      <c r="CG50" s="128"/>
      <c r="CH50" s="128"/>
      <c r="CI50" s="128"/>
      <c r="CJ50" s="128"/>
      <c r="CK50" s="128"/>
      <c r="CL50" s="11"/>
      <c r="CM50" s="128"/>
      <c r="CN50" s="128"/>
      <c r="CO50" s="128"/>
      <c r="CP50" s="23">
        <f t="shared" si="16"/>
        <v>0</v>
      </c>
      <c r="CQ50" s="44">
        <f t="shared" si="1"/>
        <v>0</v>
      </c>
      <c r="CR50" s="128"/>
      <c r="CS50" s="128"/>
      <c r="CT50" s="128"/>
      <c r="CU50" s="23">
        <f t="shared" si="12"/>
        <v>0</v>
      </c>
      <c r="CV50" s="44">
        <f t="shared" si="2"/>
        <v>0</v>
      </c>
      <c r="CW50" s="128"/>
      <c r="CX50" s="128"/>
      <c r="CY50" s="128"/>
      <c r="CZ50" s="23">
        <f t="shared" si="13"/>
        <v>0</v>
      </c>
      <c r="DA50" s="44">
        <f t="shared" si="3"/>
        <v>0</v>
      </c>
      <c r="DB50" s="44">
        <f t="shared" si="14"/>
        <v>0</v>
      </c>
    </row>
  </sheetData>
  <sheetProtection algorithmName="SHA-512" hashValue="dVkz0mCkDxCi/SRXTHPjl7X66ss5m9u44AvxxyRVvAToFgfuNAowUvtubuTOn7j6BmSHL6NujGBVojZnyzRuRA==" saltValue="/dYiPjcg47l6ex1tiOu1Sg==" spinCount="100000" sheet="1" selectLockedCells="1"/>
  <customSheetViews>
    <customSheetView guid="{3FD68EB0-AEF2-420F-BF16-46277FF71F7B}" scale="80">
      <selection activeCell="O25" sqref="O25"/>
      <pageMargins left="0.75" right="0.75" top="1" bottom="1" header="0.5" footer="0.5"/>
      <pageSetup paperSize="9" orientation="portrait" horizontalDpi="0" verticalDpi="0" r:id="rId1"/>
      <headerFooter alignWithMargins="0"/>
    </customSheetView>
  </customSheetViews>
  <mergeCells count="25">
    <mergeCell ref="A4:B4"/>
    <mergeCell ref="A5:B5"/>
    <mergeCell ref="DB4:DB5"/>
    <mergeCell ref="BD2:BE2"/>
    <mergeCell ref="BH2:BI2"/>
    <mergeCell ref="BJ2:BN2"/>
    <mergeCell ref="C2:Z2"/>
    <mergeCell ref="AB2:AY2"/>
    <mergeCell ref="BJ4:BN5"/>
    <mergeCell ref="CF2:CF5"/>
    <mergeCell ref="CK2:CK5"/>
    <mergeCell ref="CG2:CG5"/>
    <mergeCell ref="CH2:CH5"/>
    <mergeCell ref="CD2:CD5"/>
    <mergeCell ref="CI2:CI5"/>
    <mergeCell ref="CJ2:CJ5"/>
    <mergeCell ref="CB1:CK1"/>
    <mergeCell ref="CB2:CB5"/>
    <mergeCell ref="CC2:CC5"/>
    <mergeCell ref="CE2:CE5"/>
    <mergeCell ref="CM1:DA1"/>
    <mergeCell ref="CM2:DA2"/>
    <mergeCell ref="CM3:CQ3"/>
    <mergeCell ref="CR3:CV3"/>
    <mergeCell ref="CW3:DA3"/>
  </mergeCells>
  <phoneticPr fontId="0" type="noConversion"/>
  <conditionalFormatting sqref="C19:G38">
    <cfRule type="cellIs" dxfId="43" priority="22" stopIfTrue="1" operator="equal">
      <formula>"x"</formula>
    </cfRule>
  </conditionalFormatting>
  <conditionalFormatting sqref="C6:I18 H19:I37">
    <cfRule type="cellIs" dxfId="42" priority="24" stopIfTrue="1" operator="equal">
      <formula>"x"</formula>
    </cfRule>
  </conditionalFormatting>
  <conditionalFormatting sqref="C39:Q40">
    <cfRule type="cellIs" dxfId="41" priority="9" stopIfTrue="1" operator="equal">
      <formula>"x"</formula>
    </cfRule>
  </conditionalFormatting>
  <conditionalFormatting sqref="J6:J50 R6:R50 Z6:Z50 R19:Z40 H38:J38 C41:Z45">
    <cfRule type="cellIs" dxfId="40" priority="31" stopIfTrue="1" operator="equal">
      <formula>"x"</formula>
    </cfRule>
  </conditionalFormatting>
  <conditionalFormatting sqref="K6:Q38">
    <cfRule type="cellIs" dxfId="39" priority="2" stopIfTrue="1" operator="equal">
      <formula>"x"</formula>
    </cfRule>
  </conditionalFormatting>
  <conditionalFormatting sqref="S6:Y18">
    <cfRule type="cellIs" dxfId="38" priority="1" stopIfTrue="1" operator="equal">
      <formula>"x"</formula>
    </cfRule>
  </conditionalFormatting>
  <conditionalFormatting sqref="AB6:AH40">
    <cfRule type="cellIs" dxfId="37" priority="17" stopIfTrue="1" operator="equal">
      <formula>"x"</formula>
    </cfRule>
    <cfRule type="cellIs" dxfId="36" priority="20" stopIfTrue="1" operator="equal">
      <formula>"x"</formula>
    </cfRule>
  </conditionalFormatting>
  <conditionalFormatting sqref="AI6:AI50 AQ6:AQ50 AY7:AY50 AI38:AY40 AB41:AY45">
    <cfRule type="cellIs" dxfId="35" priority="32" stopIfTrue="1" operator="equal">
      <formula>"x"</formula>
    </cfRule>
  </conditionalFormatting>
  <conditionalFormatting sqref="AJ6:AP37">
    <cfRule type="cellIs" dxfId="34" priority="15" stopIfTrue="1" operator="equal">
      <formula>"x"</formula>
    </cfRule>
    <cfRule type="cellIs" dxfId="33" priority="16" stopIfTrue="1" operator="equal">
      <formula>"x"</formula>
    </cfRule>
  </conditionalFormatting>
  <conditionalFormatting sqref="AR6:AT37">
    <cfRule type="cellIs" dxfId="32" priority="13" stopIfTrue="1" operator="equal">
      <formula>"x"</formula>
    </cfRule>
  </conditionalFormatting>
  <conditionalFormatting sqref="AR6:AY37">
    <cfRule type="cellIs" dxfId="31" priority="14" stopIfTrue="1" operator="equal">
      <formula>"x"</formula>
    </cfRule>
  </conditionalFormatting>
  <conditionalFormatting sqref="AZ38:BA50 AZ6:AZ37 AA6:AA50">
    <cfRule type="cellIs" dxfId="30" priority="33" stopIfTrue="1" operator="equal">
      <formula>"ร"</formula>
    </cfRule>
  </conditionalFormatting>
  <conditionalFormatting sqref="BA6:BB6 BA7:BA37 BB7:BB50">
    <cfRule type="cellIs" dxfId="29" priority="12" stopIfTrue="1" operator="equal">
      <formula>"ร"</formula>
    </cfRule>
  </conditionalFormatting>
  <conditionalFormatting sqref="BA6:BB50">
    <cfRule type="cellIs" dxfId="28" priority="11" stopIfTrue="1" operator="equal">
      <formula>"x"</formula>
    </cfRule>
  </conditionalFormatting>
  <conditionalFormatting sqref="BD6:BE50">
    <cfRule type="cellIs" dxfId="27" priority="29" stopIfTrue="1" operator="equal">
      <formula>"ร"</formula>
    </cfRule>
  </conditionalFormatting>
  <conditionalFormatting sqref="BE5">
    <cfRule type="cellIs" dxfId="26" priority="27" stopIfTrue="1" operator="equal">
      <formula>"ร"</formula>
    </cfRule>
  </conditionalFormatting>
  <conditionalFormatting sqref="BH6:BI50">
    <cfRule type="cellIs" dxfId="25" priority="28" stopIfTrue="1" operator="equal">
      <formula>"ร"</formula>
    </cfRule>
  </conditionalFormatting>
  <pageMargins left="1.1417322834645669" right="0.35433070866141736" top="0" bottom="0" header="0.51181102362204722" footer="0.51181102362204722"/>
  <pageSetup paperSize="9" scale="9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Q52"/>
  <sheetViews>
    <sheetView topLeftCell="A4" zoomScaleNormal="100" zoomScaleSheetLayoutView="87" workbookViewId="0">
      <selection activeCell="U4" sqref="U4"/>
    </sheetView>
  </sheetViews>
  <sheetFormatPr defaultRowHeight="12.75" x14ac:dyDescent="0.2"/>
  <cols>
    <col min="1" max="15" width="3.28515625" customWidth="1"/>
    <col min="16" max="16" width="3.85546875" customWidth="1"/>
    <col min="17" max="24" width="3.28515625" customWidth="1"/>
    <col min="25" max="25" width="4.140625" customWidth="1"/>
    <col min="26" max="26" width="3.28515625" customWidth="1"/>
    <col min="27" max="27" width="5.28515625" customWidth="1"/>
    <col min="28" max="28" width="3.5703125" customWidth="1"/>
    <col min="29" max="29" width="24.28515625" customWidth="1"/>
    <col min="30" max="37" width="6" customWidth="1"/>
    <col min="38" max="39" width="5.5703125" customWidth="1"/>
    <col min="40" max="40" width="4.85546875" customWidth="1"/>
    <col min="41" max="41" width="3.28515625" customWidth="1"/>
    <col min="42" max="42" width="27.42578125" customWidth="1"/>
    <col min="43" max="52" width="5.28515625" customWidth="1"/>
    <col min="53" max="53" width="8.7109375" customWidth="1"/>
    <col min="54" max="54" width="3.28515625" customWidth="1"/>
    <col min="55" max="55" width="26.7109375" customWidth="1"/>
    <col min="56" max="64" width="5.7109375" customWidth="1"/>
    <col min="65" max="65" width="5.5703125" customWidth="1"/>
    <col min="66" max="66" width="5.140625" customWidth="1"/>
    <col min="67" max="67" width="3.140625" customWidth="1"/>
    <col min="68" max="68" width="26.85546875" customWidth="1"/>
    <col min="69" max="78" width="5.28515625" customWidth="1"/>
    <col min="79" max="79" width="9.5703125" customWidth="1"/>
    <col min="80" max="80" width="5.28515625" customWidth="1"/>
    <col min="81" max="81" width="6.42578125" customWidth="1"/>
    <col min="82" max="82" width="5.42578125" customWidth="1"/>
    <col min="83" max="83" width="6.28515625" customWidth="1"/>
    <col min="84" max="84" width="5.7109375" customWidth="1"/>
    <col min="85" max="85" width="5.85546875" customWidth="1"/>
    <col min="86" max="86" width="6.42578125" customWidth="1"/>
    <col min="87" max="87" width="5.7109375" customWidth="1"/>
    <col min="88" max="88" width="6.140625" customWidth="1"/>
    <col min="89" max="89" width="6.28515625" customWidth="1"/>
    <col min="90" max="90" width="6.5703125" customWidth="1"/>
    <col min="91" max="91" width="8.140625" customWidth="1"/>
    <col min="92" max="92" width="7.140625" customWidth="1"/>
    <col min="93" max="93" width="11.140625" customWidth="1"/>
    <col min="94" max="94" width="3" customWidth="1"/>
    <col min="95" max="102" width="3.28515625" customWidth="1"/>
    <col min="103" max="103" width="4.28515625" customWidth="1"/>
    <col min="104" max="104" width="0.42578125" customWidth="1"/>
    <col min="105" max="105" width="3" customWidth="1"/>
    <col min="106" max="120" width="3.28515625" customWidth="1"/>
    <col min="121" max="121" width="6.28515625" style="19" customWidth="1"/>
  </cols>
  <sheetData>
    <row r="1" spans="1:121" ht="18.75" customHeight="1" x14ac:dyDescent="0.4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343" t="s">
        <v>77</v>
      </c>
      <c r="AE1" s="344"/>
      <c r="AF1" s="344"/>
      <c r="AG1" s="344"/>
      <c r="AH1" s="344"/>
      <c r="AI1" s="344"/>
      <c r="AJ1" s="344"/>
      <c r="AK1" s="344"/>
      <c r="AL1" s="344"/>
      <c r="AM1" s="344"/>
      <c r="AN1" s="345"/>
      <c r="AO1" s="154"/>
      <c r="AP1" s="154"/>
      <c r="AQ1" s="320" t="s">
        <v>78</v>
      </c>
      <c r="AR1" s="321"/>
      <c r="AS1" s="321"/>
      <c r="AT1" s="321"/>
      <c r="AU1" s="321"/>
      <c r="AV1" s="321"/>
      <c r="AW1" s="321"/>
      <c r="AX1" s="321"/>
      <c r="AY1" s="321"/>
      <c r="AZ1" s="322"/>
      <c r="BA1" s="155" t="s">
        <v>7</v>
      </c>
      <c r="BB1" s="156"/>
      <c r="BC1" s="156"/>
      <c r="BD1" s="320" t="s">
        <v>79</v>
      </c>
      <c r="BE1" s="321"/>
      <c r="BF1" s="321"/>
      <c r="BG1" s="321"/>
      <c r="BH1" s="321"/>
      <c r="BI1" s="321"/>
      <c r="BJ1" s="321"/>
      <c r="BK1" s="321"/>
      <c r="BL1" s="321"/>
      <c r="BM1" s="321"/>
      <c r="BN1" s="322"/>
      <c r="BO1" s="156"/>
      <c r="BP1" s="156"/>
      <c r="BQ1" s="320" t="s">
        <v>80</v>
      </c>
      <c r="BR1" s="321"/>
      <c r="BS1" s="321"/>
      <c r="BT1" s="321"/>
      <c r="BU1" s="321"/>
      <c r="BV1" s="321"/>
      <c r="BW1" s="321"/>
      <c r="BX1" s="321"/>
      <c r="BY1" s="321"/>
      <c r="BZ1" s="322"/>
      <c r="CA1" s="157" t="s">
        <v>7</v>
      </c>
      <c r="CB1" s="158"/>
      <c r="CC1" s="159" t="s">
        <v>25</v>
      </c>
      <c r="CD1" s="160" t="s">
        <v>69</v>
      </c>
      <c r="CE1" s="320" t="str">
        <f>กรอกข้อมูลคะแนน!BD2</f>
        <v>ภาคเรียนที่ ๑</v>
      </c>
      <c r="CF1" s="321"/>
      <c r="CG1" s="322"/>
      <c r="CH1" s="320" t="str">
        <f>กรอกข้อมูลคะแนน!BH2</f>
        <v>ภาคเรียนที่ ๒</v>
      </c>
      <c r="CI1" s="321"/>
      <c r="CJ1" s="322"/>
      <c r="CK1" s="348" t="s">
        <v>104</v>
      </c>
      <c r="CL1" s="349"/>
      <c r="CM1" s="349"/>
      <c r="CN1" s="350"/>
      <c r="CO1" s="161"/>
      <c r="CP1" s="352" t="s">
        <v>39</v>
      </c>
      <c r="CQ1" s="352"/>
      <c r="CR1" s="352"/>
      <c r="CS1" s="352"/>
      <c r="CT1" s="352"/>
      <c r="CU1" s="352"/>
      <c r="CV1" s="352"/>
      <c r="CW1" s="352"/>
      <c r="CX1" s="352"/>
      <c r="CY1" s="352"/>
      <c r="CZ1" s="162"/>
      <c r="DA1" s="338" t="s">
        <v>41</v>
      </c>
      <c r="DB1" s="338"/>
      <c r="DC1" s="338"/>
      <c r="DD1" s="338"/>
      <c r="DE1" s="338"/>
      <c r="DF1" s="338"/>
      <c r="DG1" s="338"/>
      <c r="DH1" s="338"/>
      <c r="DI1" s="338"/>
      <c r="DJ1" s="338"/>
      <c r="DK1" s="338"/>
      <c r="DL1" s="338"/>
      <c r="DM1" s="338"/>
      <c r="DN1" s="338"/>
      <c r="DO1" s="338"/>
      <c r="DP1" s="338"/>
      <c r="DQ1" s="338"/>
    </row>
    <row r="2" spans="1:121" ht="16.5" customHeight="1" x14ac:dyDescent="0.4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4" t="s">
        <v>145</v>
      </c>
      <c r="Y2" s="163"/>
      <c r="Z2" s="165"/>
      <c r="AA2" s="163"/>
      <c r="AB2" s="153"/>
      <c r="AC2" s="166" t="s">
        <v>76</v>
      </c>
      <c r="AD2" s="167" t="str">
        <f>IF(กรอกข้อมูลคะแนน!C3=0,"",กรอกข้อมูลคะแนน!C3)</f>
        <v/>
      </c>
      <c r="AE2" s="167" t="str">
        <f>IF(กรอกข้อมูลคะแนน!D3=0,"",กรอกข้อมูลคะแนน!D3)</f>
        <v/>
      </c>
      <c r="AF2" s="167" t="str">
        <f>IF(กรอกข้อมูลคะแนน!E3=0,"",กรอกข้อมูลคะแนน!E3)</f>
        <v/>
      </c>
      <c r="AG2" s="167" t="str">
        <f>IF(กรอกข้อมูลคะแนน!F3=0,"",กรอกข้อมูลคะแนน!F3)</f>
        <v/>
      </c>
      <c r="AH2" s="167" t="str">
        <f>IF(กรอกข้อมูลคะแนน!G3=0,"",กรอกข้อมูลคะแนน!G3)</f>
        <v/>
      </c>
      <c r="AI2" s="167" t="str">
        <f>IF(กรอกข้อมูลคะแนน!H3=0,"",กรอกข้อมูลคะแนน!H3)</f>
        <v/>
      </c>
      <c r="AJ2" s="167" t="str">
        <f>IF(กรอกข้อมูลคะแนน!I3=0,"",กรอกข้อมูลคะแนน!I3)</f>
        <v/>
      </c>
      <c r="AK2" s="167" t="str">
        <f>IF(กรอกข้อมูลคะแนน!K3=0,"",กรอกข้อมูลคะแนน!K3)</f>
        <v/>
      </c>
      <c r="AL2" s="167" t="str">
        <f>IF(กรอกข้อมูลคะแนน!L3=0,"",กรอกข้อมูลคะแนน!L3)</f>
        <v/>
      </c>
      <c r="AM2" s="167" t="str">
        <f>IF(กรอกข้อมูลคะแนน!M3=0,"",กรอกข้อมูลคะแนน!M3)</f>
        <v/>
      </c>
      <c r="AN2" s="167" t="str">
        <f>IF(กรอกข้อมูลคะแนน!N3=0,"",กรอกข้อมูลคะแนน!N3)</f>
        <v/>
      </c>
      <c r="AO2" s="156"/>
      <c r="AP2" s="166" t="s">
        <v>76</v>
      </c>
      <c r="AQ2" s="167" t="str">
        <f>IF(กรอกข้อมูลคะแนน!O3=0,"",กรอกข้อมูลคะแนน!O3)</f>
        <v/>
      </c>
      <c r="AR2" s="167" t="str">
        <f>IF(กรอกข้อมูลคะแนน!P3=0,"",กรอกข้อมูลคะแนน!P3)</f>
        <v/>
      </c>
      <c r="AS2" s="167" t="str">
        <f>IF(กรอกข้อมูลคะแนน!Q3=0,"",กรอกข้อมูลคะแนน!Q3)</f>
        <v/>
      </c>
      <c r="AT2" s="167" t="str">
        <f>IF(กรอกข้อมูลคะแนน!S3=0,"",กรอกข้อมูลคะแนน!S3)</f>
        <v/>
      </c>
      <c r="AU2" s="167" t="str">
        <f>IF(กรอกข้อมูลคะแนน!T3=0,"",กรอกข้อมูลคะแนน!T3)</f>
        <v/>
      </c>
      <c r="AV2" s="167" t="str">
        <f>IF(กรอกข้อมูลคะแนน!U3=0,"",กรอกข้อมูลคะแนน!U3)</f>
        <v/>
      </c>
      <c r="AW2" s="167" t="str">
        <f>IF(กรอกข้อมูลคะแนน!V3=0,"",กรอกข้อมูลคะแนน!V3)</f>
        <v/>
      </c>
      <c r="AX2" s="167" t="str">
        <f>IF(กรอกข้อมูลคะแนน!W3=0,"",กรอกข้อมูลคะแนน!W3)</f>
        <v/>
      </c>
      <c r="AY2" s="167" t="str">
        <f>IF(กรอกข้อมูลคะแนน!X3=0,"",กรอกข้อมูลคะแนน!X3)</f>
        <v/>
      </c>
      <c r="AZ2" s="167" t="str">
        <f>IF(กรอกข้อมูลคะแนน!Y3=0,"",กรอกข้อมูลคะแนน!Y3)</f>
        <v/>
      </c>
      <c r="BA2" s="157" t="s">
        <v>16</v>
      </c>
      <c r="BB2" s="156"/>
      <c r="BC2" s="157" t="s">
        <v>76</v>
      </c>
      <c r="BD2" s="167" t="str">
        <f>IF(กรอกข้อมูลคะแนน!AB3=0,"",กรอกข้อมูลคะแนน!AB3)</f>
        <v/>
      </c>
      <c r="BE2" s="167" t="str">
        <f>IF(กรอกข้อมูลคะแนน!AC3=0,"",กรอกข้อมูลคะแนน!AC3)</f>
        <v/>
      </c>
      <c r="BF2" s="167" t="str">
        <f>IF(กรอกข้อมูลคะแนน!AD3=0,"",กรอกข้อมูลคะแนน!AD3)</f>
        <v/>
      </c>
      <c r="BG2" s="167" t="str">
        <f>IF(กรอกข้อมูลคะแนน!AE3=0,"",กรอกข้อมูลคะแนน!AE3)</f>
        <v/>
      </c>
      <c r="BH2" s="167" t="str">
        <f>IF(กรอกข้อมูลคะแนน!AF3=0,"",กรอกข้อมูลคะแนน!AF3)</f>
        <v/>
      </c>
      <c r="BI2" s="167" t="str">
        <f>IF(กรอกข้อมูลคะแนน!AG3=0,"",กรอกข้อมูลคะแนน!AG3)</f>
        <v/>
      </c>
      <c r="BJ2" s="167" t="str">
        <f>IF(กรอกข้อมูลคะแนน!AH3=0,"",กรอกข้อมูลคะแนน!AH3)</f>
        <v/>
      </c>
      <c r="BK2" s="167" t="str">
        <f>IF(กรอกข้อมูลคะแนน!AJ3=0,"",กรอกข้อมูลคะแนน!AJ3)</f>
        <v/>
      </c>
      <c r="BL2" s="167" t="str">
        <f>IF(กรอกข้อมูลคะแนน!AK3=0,"",กรอกข้อมูลคะแนน!AK3)</f>
        <v/>
      </c>
      <c r="BM2" s="167" t="str">
        <f>IF(กรอกข้อมูลคะแนน!AL3=0,"",กรอกข้อมูลคะแนน!AL3)</f>
        <v/>
      </c>
      <c r="BN2" s="167" t="str">
        <f>IF(กรอกข้อมูลคะแนน!AM3=0,"",กรอกข้อมูลคะแนน!AM3)</f>
        <v/>
      </c>
      <c r="BO2" s="156"/>
      <c r="BP2" s="166" t="s">
        <v>76</v>
      </c>
      <c r="BQ2" s="167" t="str">
        <f>IF(กรอกข้อมูลคะแนน!AN3=0,"",กรอกข้อมูลคะแนน!AN3)</f>
        <v/>
      </c>
      <c r="BR2" s="167" t="str">
        <f>IF(กรอกข้อมูลคะแนน!AO3=0,"",กรอกข้อมูลคะแนน!AO3)</f>
        <v/>
      </c>
      <c r="BS2" s="167" t="str">
        <f>IF(กรอกข้อมูลคะแนน!AP3=0,"",กรอกข้อมูลคะแนน!AP3)</f>
        <v/>
      </c>
      <c r="BT2" s="167" t="str">
        <f>IF(กรอกข้อมูลคะแนน!AR3=0,"",กรอกข้อมูลคะแนน!AR3)</f>
        <v/>
      </c>
      <c r="BU2" s="167" t="str">
        <f>IF(กรอกข้อมูลคะแนน!AS3=0,"",กรอกข้อมูลคะแนน!AS3)</f>
        <v/>
      </c>
      <c r="BV2" s="167" t="str">
        <f>IF(กรอกข้อมูลคะแนน!AT3=0,"",กรอกข้อมูลคะแนน!AT3)</f>
        <v/>
      </c>
      <c r="BW2" s="167" t="str">
        <f>IF(กรอกข้อมูลคะแนน!AU3=0,"",กรอกข้อมูลคะแนน!AU3)</f>
        <v/>
      </c>
      <c r="BX2" s="167" t="str">
        <f>IF(กรอกข้อมูลคะแนน!AV3=0,"",กรอกข้อมูลคะแนน!AV3)</f>
        <v/>
      </c>
      <c r="BY2" s="167" t="str">
        <f>IF(กรอกข้อมูลคะแนน!AW3=0,"",กรอกข้อมูลคะแนน!AW3)</f>
        <v/>
      </c>
      <c r="BZ2" s="167" t="str">
        <f>IF(กรอกข้อมูลคะแนน!AX3=0,"",กรอกข้อมูลคะแนน!AX3)</f>
        <v/>
      </c>
      <c r="CA2" s="157" t="s">
        <v>16</v>
      </c>
      <c r="CB2" s="168" t="s">
        <v>0</v>
      </c>
      <c r="CC2" s="169" t="s">
        <v>83</v>
      </c>
      <c r="CD2" s="170" t="s">
        <v>109</v>
      </c>
      <c r="CE2" s="171" t="s">
        <v>102</v>
      </c>
      <c r="CF2" s="171" t="s">
        <v>107</v>
      </c>
      <c r="CG2" s="171" t="str">
        <f>กรอกข้อมูลคะแนน!BE3</f>
        <v>รวม</v>
      </c>
      <c r="CH2" s="171" t="s">
        <v>102</v>
      </c>
      <c r="CI2" s="171" t="s">
        <v>107</v>
      </c>
      <c r="CJ2" s="171" t="s">
        <v>7</v>
      </c>
      <c r="CK2" s="171" t="s">
        <v>102</v>
      </c>
      <c r="CL2" s="171" t="s">
        <v>105</v>
      </c>
      <c r="CM2" s="172" t="s">
        <v>7</v>
      </c>
      <c r="CN2" s="159" t="s">
        <v>6</v>
      </c>
      <c r="CO2" s="173" t="s">
        <v>1</v>
      </c>
      <c r="CP2" s="174"/>
      <c r="CQ2" s="339" t="str">
        <f>กรอกข้อมูลคะแนน!CD2</f>
        <v>รักชาติ ศาสน์ กษัตริย์</v>
      </c>
      <c r="CR2" s="339" t="str">
        <f>กรอกข้อมูลคะแนน!CE2</f>
        <v>ซื่อสัตย์ สุจริต</v>
      </c>
      <c r="CS2" s="339" t="str">
        <f>กรอกข้อมูลคะแนน!CF2</f>
        <v>มีวินัย</v>
      </c>
      <c r="CT2" s="339" t="str">
        <f>กรอกข้อมูลคะแนน!CG2</f>
        <v>ใฝ่เรียนรู้</v>
      </c>
      <c r="CU2" s="370" t="str">
        <f>กรอกข้อมูลคะแนน!CH2</f>
        <v>อยู่อย่างพอเพียง</v>
      </c>
      <c r="CV2" s="339" t="str">
        <f>กรอกข้อมูลคะแนน!CI2</f>
        <v>มุ่งมั่นในการทำงาน</v>
      </c>
      <c r="CW2" s="339" t="str">
        <f>กรอกข้อมูลคะแนน!CJ2</f>
        <v>รักความเป็นไทย</v>
      </c>
      <c r="CX2" s="339" t="str">
        <f>กรอกข้อมูลคะแนน!CK2</f>
        <v>มีจิตสาธารณะ</v>
      </c>
      <c r="CY2" s="351" t="s">
        <v>40</v>
      </c>
      <c r="CZ2" s="175"/>
      <c r="DA2" s="176"/>
      <c r="DB2" s="356" t="str">
        <f>กรอกข้อมูลคะแนน!CM3</f>
        <v>การอ่าน</v>
      </c>
      <c r="DC2" s="357"/>
      <c r="DD2" s="357"/>
      <c r="DE2" s="357"/>
      <c r="DF2" s="358"/>
      <c r="DG2" s="325" t="str">
        <f>กรอกข้อมูลคะแนน!CR3</f>
        <v>การคิดวิเคราะห์</v>
      </c>
      <c r="DH2" s="326"/>
      <c r="DI2" s="326"/>
      <c r="DJ2" s="326"/>
      <c r="DK2" s="327"/>
      <c r="DL2" s="325" t="str">
        <f>กรอกข้อมูลคะแนน!CW3</f>
        <v>การเขียน</v>
      </c>
      <c r="DM2" s="326"/>
      <c r="DN2" s="326"/>
      <c r="DO2" s="326"/>
      <c r="DP2" s="326"/>
      <c r="DQ2" s="177" t="s">
        <v>69</v>
      </c>
    </row>
    <row r="3" spans="1:121" ht="21" x14ac:dyDescent="0.4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72" t="s">
        <v>36</v>
      </c>
      <c r="AC3" s="166" t="s">
        <v>8</v>
      </c>
      <c r="AD3" s="167" t="str">
        <f>IF(กรอกข้อมูลคะแนน!C4=0,"",กรอกข้อมูลคะแนน!C4)</f>
        <v/>
      </c>
      <c r="AE3" s="167" t="str">
        <f>IF(กรอกข้อมูลคะแนน!D4=0,"",กรอกข้อมูลคะแนน!D4)</f>
        <v/>
      </c>
      <c r="AF3" s="167" t="str">
        <f>IF(กรอกข้อมูลคะแนน!E4=0,"",กรอกข้อมูลคะแนน!E4)</f>
        <v/>
      </c>
      <c r="AG3" s="167" t="str">
        <f>IF(กรอกข้อมูลคะแนน!F4=0,"",กรอกข้อมูลคะแนน!F4)</f>
        <v/>
      </c>
      <c r="AH3" s="167" t="str">
        <f>IF(กรอกข้อมูลคะแนน!G4=0,"",กรอกข้อมูลคะแนน!G4)</f>
        <v/>
      </c>
      <c r="AI3" s="167" t="str">
        <f>IF(กรอกข้อมูลคะแนน!H4=0,"",กรอกข้อมูลคะแนน!H4)</f>
        <v/>
      </c>
      <c r="AJ3" s="167" t="str">
        <f>IF(กรอกข้อมูลคะแนน!I4=0,"",กรอกข้อมูลคะแนน!I4)</f>
        <v/>
      </c>
      <c r="AK3" s="167" t="str">
        <f>IF(กรอกข้อมูลคะแนน!K4=0,"",กรอกข้อมูลคะแนน!K4)</f>
        <v/>
      </c>
      <c r="AL3" s="167" t="str">
        <f>IF(กรอกข้อมูลคะแนน!L4=0,"",กรอกข้อมูลคะแนน!L4)</f>
        <v/>
      </c>
      <c r="AM3" s="167" t="str">
        <f>IF(กรอกข้อมูลคะแนน!M4=0,"",กรอกข้อมูลคะแนน!M4)</f>
        <v/>
      </c>
      <c r="AN3" s="167" t="str">
        <f>IF(กรอกข้อมูลคะแนน!N4=0,"",กรอกข้อมูลคะแนน!N4)</f>
        <v/>
      </c>
      <c r="AO3" s="172" t="s">
        <v>36</v>
      </c>
      <c r="AP3" s="166" t="s">
        <v>8</v>
      </c>
      <c r="AQ3" s="167" t="str">
        <f>IF(กรอกข้อมูลคะแนน!O4=0,"",กรอกข้อมูลคะแนน!O4)</f>
        <v/>
      </c>
      <c r="AR3" s="167" t="str">
        <f>IF(กรอกข้อมูลคะแนน!P4=0,"",กรอกข้อมูลคะแนน!P4)</f>
        <v/>
      </c>
      <c r="AS3" s="167" t="str">
        <f>IF(กรอกข้อมูลคะแนน!Q4=0,"",กรอกข้อมูลคะแนน!Q4)</f>
        <v/>
      </c>
      <c r="AT3" s="167" t="str">
        <f>IF(กรอกข้อมูลคะแนน!S4=0,"",กรอกข้อมูลคะแนน!S4)</f>
        <v/>
      </c>
      <c r="AU3" s="167" t="str">
        <f>IF(กรอกข้อมูลคะแนน!T4=0,"",กรอกข้อมูลคะแนน!T4)</f>
        <v/>
      </c>
      <c r="AV3" s="167" t="str">
        <f>IF(กรอกข้อมูลคะแนน!U4=0,"",กรอกข้อมูลคะแนน!U4)</f>
        <v/>
      </c>
      <c r="AW3" s="167" t="str">
        <f>IF(กรอกข้อมูลคะแนน!V4=0,"",กรอกข้อมูลคะแนน!V4)</f>
        <v/>
      </c>
      <c r="AX3" s="167" t="str">
        <f>IF(กรอกข้อมูลคะแนน!W4=0,"",กรอกข้อมูลคะแนน!W4)</f>
        <v/>
      </c>
      <c r="AY3" s="167" t="str">
        <f>IF(กรอกข้อมูลคะแนน!X4=0,"",กรอกข้อมูลคะแนน!X4)</f>
        <v/>
      </c>
      <c r="AZ3" s="167" t="str">
        <f>IF(กรอกข้อมูลคะแนน!Y4=0,"",กรอกข้อมูลคะแนน!Y4)</f>
        <v/>
      </c>
      <c r="BA3" s="178">
        <v>1</v>
      </c>
      <c r="BB3" s="172" t="s">
        <v>36</v>
      </c>
      <c r="BC3" s="166" t="s">
        <v>8</v>
      </c>
      <c r="BD3" s="167" t="str">
        <f>IF(กรอกข้อมูลคะแนน!AB4=0,"",กรอกข้อมูลคะแนน!AB4)</f>
        <v/>
      </c>
      <c r="BE3" s="167" t="str">
        <f>IF(กรอกข้อมูลคะแนน!AC4=0,"",กรอกข้อมูลคะแนน!AC4)</f>
        <v/>
      </c>
      <c r="BF3" s="167" t="str">
        <f>IF(กรอกข้อมูลคะแนน!AD4=0,"",กรอกข้อมูลคะแนน!AD4)</f>
        <v/>
      </c>
      <c r="BG3" s="167" t="str">
        <f>IF(กรอกข้อมูลคะแนน!AE4=0,"",กรอกข้อมูลคะแนน!AE4)</f>
        <v/>
      </c>
      <c r="BH3" s="167" t="str">
        <f>IF(กรอกข้อมูลคะแนน!AF4=0,"",กรอกข้อมูลคะแนน!AF4)</f>
        <v/>
      </c>
      <c r="BI3" s="167" t="str">
        <f>IF(กรอกข้อมูลคะแนน!AG4=0,"",กรอกข้อมูลคะแนน!AG4)</f>
        <v/>
      </c>
      <c r="BJ3" s="167" t="str">
        <f>IF(กรอกข้อมูลคะแนน!AH4=0,"",กรอกข้อมูลคะแนน!AH4)</f>
        <v/>
      </c>
      <c r="BK3" s="167" t="str">
        <f>IF(กรอกข้อมูลคะแนน!AJ4=0,"",กรอกข้อมูลคะแนน!AJ4)</f>
        <v/>
      </c>
      <c r="BL3" s="167" t="str">
        <f>IF(กรอกข้อมูลคะแนน!AK4=0,"",กรอกข้อมูลคะแนน!AK4)</f>
        <v/>
      </c>
      <c r="BM3" s="167" t="str">
        <f>IF(กรอกข้อมูลคะแนน!AL4=0,"",กรอกข้อมูลคะแนน!AL4)</f>
        <v/>
      </c>
      <c r="BN3" s="167" t="str">
        <f>IF(กรอกข้อมูลคะแนน!AM4=0,"",กรอกข้อมูลคะแนน!AM4)</f>
        <v/>
      </c>
      <c r="BO3" s="172" t="s">
        <v>36</v>
      </c>
      <c r="BP3" s="166" t="s">
        <v>8</v>
      </c>
      <c r="BQ3" s="167" t="str">
        <f>IF(กรอกข้อมูลคะแนน!AN4=0,"",กรอกข้อมูลคะแนน!AN4)</f>
        <v/>
      </c>
      <c r="BR3" s="167" t="str">
        <f>IF(กรอกข้อมูลคะแนน!AO4=0,"",กรอกข้อมูลคะแนน!AO4)</f>
        <v/>
      </c>
      <c r="BS3" s="167" t="str">
        <f>IF(กรอกข้อมูลคะแนน!AP4=0,"",กรอกข้อมูลคะแนน!AP4)</f>
        <v/>
      </c>
      <c r="BT3" s="167" t="str">
        <f>IF(กรอกข้อมูลคะแนน!AR4=0,"",กรอกข้อมูลคะแนน!AR4)</f>
        <v/>
      </c>
      <c r="BU3" s="167" t="str">
        <f>IF(กรอกข้อมูลคะแนน!AS4=0,"",กรอกข้อมูลคะแนน!AS4)</f>
        <v/>
      </c>
      <c r="BV3" s="167" t="str">
        <f>IF(กรอกข้อมูลคะแนน!AT4=0,"",กรอกข้อมูลคะแนน!AT4)</f>
        <v/>
      </c>
      <c r="BW3" s="167" t="str">
        <f>IF(กรอกข้อมูลคะแนน!AU4=0,"",กรอกข้อมูลคะแนน!AU4)</f>
        <v/>
      </c>
      <c r="BX3" s="167" t="str">
        <f>IF(กรอกข้อมูลคะแนน!AV4=0,"",กรอกข้อมูลคะแนน!AV4)</f>
        <v/>
      </c>
      <c r="BY3" s="167" t="str">
        <f>IF(กรอกข้อมูลคะแนน!AW4=0,"",กรอกข้อมูลคะแนน!AW4)</f>
        <v/>
      </c>
      <c r="BZ3" s="167" t="str">
        <f>IF(กรอกข้อมูลคะแนน!AX4=0,"",กรอกข้อมูลคะแนน!AX4)</f>
        <v/>
      </c>
      <c r="CA3" s="178">
        <v>2</v>
      </c>
      <c r="CB3" s="323"/>
      <c r="CC3" s="169" t="s">
        <v>91</v>
      </c>
      <c r="CD3" s="179" t="s">
        <v>87</v>
      </c>
      <c r="CE3" s="180" t="s">
        <v>103</v>
      </c>
      <c r="CF3" s="180" t="s">
        <v>108</v>
      </c>
      <c r="CG3" s="180"/>
      <c r="CH3" s="180" t="s">
        <v>103</v>
      </c>
      <c r="CI3" s="180" t="s">
        <v>108</v>
      </c>
      <c r="CJ3" s="180"/>
      <c r="CK3" s="180" t="s">
        <v>103</v>
      </c>
      <c r="CL3" s="180"/>
      <c r="CM3" s="181" t="s">
        <v>81</v>
      </c>
      <c r="CN3" s="169" t="s">
        <v>2</v>
      </c>
      <c r="CO3" s="173" t="s">
        <v>2</v>
      </c>
      <c r="CP3" s="182" t="s">
        <v>36</v>
      </c>
      <c r="CQ3" s="339"/>
      <c r="CR3" s="339"/>
      <c r="CS3" s="339"/>
      <c r="CT3" s="339"/>
      <c r="CU3" s="371"/>
      <c r="CV3" s="339"/>
      <c r="CW3" s="339"/>
      <c r="CX3" s="339"/>
      <c r="CY3" s="351"/>
      <c r="CZ3" s="175"/>
      <c r="DA3" s="182" t="s">
        <v>36</v>
      </c>
      <c r="DB3" s="183" t="str">
        <f>กรอกข้อมูลคะแนน!CM4</f>
        <v>ข้อ 1</v>
      </c>
      <c r="DC3" s="183" t="str">
        <f>กรอกข้อมูลคะแนน!CN4</f>
        <v>ข้อ 2</v>
      </c>
      <c r="DD3" s="183" t="str">
        <f>กรอกข้อมูลคะแนน!CO4</f>
        <v>ข้อ 3</v>
      </c>
      <c r="DE3" s="183" t="str">
        <f>กรอกข้อมูลคะแนน!CP4</f>
        <v>รวม</v>
      </c>
      <c r="DF3" s="341" t="str">
        <f>กรอกข้อมูลคะแนน!DA4</f>
        <v>สรุป</v>
      </c>
      <c r="DG3" s="183" t="str">
        <f>กรอกข้อมูลคะแนน!CR4</f>
        <v>ข้อ 1</v>
      </c>
      <c r="DH3" s="183" t="str">
        <f>กรอกข้อมูลคะแนน!CS4</f>
        <v>ข้อ 2</v>
      </c>
      <c r="DI3" s="183" t="str">
        <f>กรอกข้อมูลคะแนน!CT4</f>
        <v>ข้อ 3</v>
      </c>
      <c r="DJ3" s="183" t="str">
        <f>กรอกข้อมูลคะแนน!CU4</f>
        <v>รวม</v>
      </c>
      <c r="DK3" s="341" t="str">
        <f>กรอกข้อมูลคะแนน!DA4</f>
        <v>สรุป</v>
      </c>
      <c r="DL3" s="183" t="str">
        <f>กรอกข้อมูลคะแนน!CW4</f>
        <v>ข้อ 1</v>
      </c>
      <c r="DM3" s="183" t="str">
        <f>กรอกข้อมูลคะแนน!CX4</f>
        <v>ข้อ 2</v>
      </c>
      <c r="DN3" s="183" t="str">
        <f>กรอกข้อมูลคะแนน!CY4</f>
        <v>ข้อ 3</v>
      </c>
      <c r="DO3" s="183" t="str">
        <f>กรอกข้อมูลคะแนน!CZ4</f>
        <v>รวม</v>
      </c>
      <c r="DP3" s="341" t="str">
        <f>กรอกข้อมูลคะแนน!DA4</f>
        <v>สรุป</v>
      </c>
      <c r="DQ3" s="184" t="s">
        <v>109</v>
      </c>
    </row>
    <row r="4" spans="1:121" ht="21" x14ac:dyDescent="0.4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81" t="s">
        <v>37</v>
      </c>
      <c r="AC4" s="166" t="s">
        <v>5</v>
      </c>
      <c r="AD4" s="167" t="str">
        <f>IF(กรอกข้อมูลคะแนน!C5=0,"",กรอกข้อมูลคะแนน!C5)</f>
        <v/>
      </c>
      <c r="AE4" s="167" t="str">
        <f>IF(กรอกข้อมูลคะแนน!D5=0,"",กรอกข้อมูลคะแนน!D5)</f>
        <v/>
      </c>
      <c r="AF4" s="167" t="str">
        <f>IF(กรอกข้อมูลคะแนน!E5=0,"",กรอกข้อมูลคะแนน!E5)</f>
        <v/>
      </c>
      <c r="AG4" s="167" t="str">
        <f>IF(กรอกข้อมูลคะแนน!F5=0,"",กรอกข้อมูลคะแนน!F5)</f>
        <v/>
      </c>
      <c r="AH4" s="167" t="str">
        <f>IF(กรอกข้อมูลคะแนน!G5=0,"",กรอกข้อมูลคะแนน!G5)</f>
        <v/>
      </c>
      <c r="AI4" s="167" t="str">
        <f>IF(กรอกข้อมูลคะแนน!H5=0,"",กรอกข้อมูลคะแนน!H5)</f>
        <v/>
      </c>
      <c r="AJ4" s="167" t="str">
        <f>IF(กรอกข้อมูลคะแนน!I5=0,"",กรอกข้อมูลคะแนน!I5)</f>
        <v/>
      </c>
      <c r="AK4" s="167" t="str">
        <f>IF(กรอกข้อมูลคะแนน!K5=0,"",กรอกข้อมูลคะแนน!K5)</f>
        <v/>
      </c>
      <c r="AL4" s="167" t="str">
        <f>IF(กรอกข้อมูลคะแนน!L5=0,"",กรอกข้อมูลคะแนน!L5)</f>
        <v/>
      </c>
      <c r="AM4" s="167" t="str">
        <f>IF(กรอกข้อมูลคะแนน!M5=0,"",กรอกข้อมูลคะแนน!M5)</f>
        <v/>
      </c>
      <c r="AN4" s="167" t="str">
        <f>IF(กรอกข้อมูลคะแนน!N5=0,"",กรอกข้อมูลคะแนน!N5)</f>
        <v/>
      </c>
      <c r="AO4" s="181" t="s">
        <v>37</v>
      </c>
      <c r="AP4" s="166" t="s">
        <v>5</v>
      </c>
      <c r="AQ4" s="167" t="str">
        <f>IF(กรอกข้อมูลคะแนน!O5=0,"",กรอกข้อมูลคะแนน!O5)</f>
        <v/>
      </c>
      <c r="AR4" s="167" t="str">
        <f>IF(กรอกข้อมูลคะแนน!P5=0,"",กรอกข้อมูลคะแนน!P5)</f>
        <v/>
      </c>
      <c r="AS4" s="167" t="str">
        <f>IF(กรอกข้อมูลคะแนน!Q5=0,"",กรอกข้อมูลคะแนน!Q5)</f>
        <v/>
      </c>
      <c r="AT4" s="167" t="str">
        <f>IF(กรอกข้อมูลคะแนน!S5=0,"",กรอกข้อมูลคะแนน!S5)</f>
        <v/>
      </c>
      <c r="AU4" s="167" t="str">
        <f>IF(กรอกข้อมูลคะแนน!T5=0,"",กรอกข้อมูลคะแนน!T5)</f>
        <v/>
      </c>
      <c r="AV4" s="167" t="str">
        <f>IF(กรอกข้อมูลคะแนน!U5=0,"",กรอกข้อมูลคะแนน!U5)</f>
        <v/>
      </c>
      <c r="AW4" s="167" t="str">
        <f>IF(กรอกข้อมูลคะแนน!V5=0,"",กรอกข้อมูลคะแนน!V5)</f>
        <v/>
      </c>
      <c r="AX4" s="167" t="str">
        <f>IF(กรอกข้อมูลคะแนน!W5=0,"",กรอกข้อมูลคะแนน!W5)</f>
        <v/>
      </c>
      <c r="AY4" s="167" t="str">
        <f>IF(กรอกข้อมูลคะแนน!X5=0,"",กรอกข้อมูลคะแนน!X5)</f>
        <v/>
      </c>
      <c r="AZ4" s="167" t="str">
        <f>IF(กรอกข้อมูลคะแนน!Y5=0,"",กรอกข้อมูลคะแนน!Y5)</f>
        <v/>
      </c>
      <c r="BA4" s="157">
        <f>กรอกข้อมูลคะแนน!AA5</f>
        <v>0</v>
      </c>
      <c r="BB4" s="181" t="s">
        <v>37</v>
      </c>
      <c r="BC4" s="166" t="s">
        <v>5</v>
      </c>
      <c r="BD4" s="167" t="str">
        <f>IF(กรอกข้อมูลคะแนน!AB5=0,"",กรอกข้อมูลคะแนน!AB5)</f>
        <v/>
      </c>
      <c r="BE4" s="167" t="str">
        <f>IF(กรอกข้อมูลคะแนน!AC5=0,"",กรอกข้อมูลคะแนน!AC5)</f>
        <v/>
      </c>
      <c r="BF4" s="167" t="str">
        <f>IF(กรอกข้อมูลคะแนน!AD5=0,"",กรอกข้อมูลคะแนน!AD5)</f>
        <v/>
      </c>
      <c r="BG4" s="167" t="str">
        <f>IF(กรอกข้อมูลคะแนน!AE5=0,"",กรอกข้อมูลคะแนน!AE5)</f>
        <v/>
      </c>
      <c r="BH4" s="167" t="str">
        <f>IF(กรอกข้อมูลคะแนน!AF5=0,"",กรอกข้อมูลคะแนน!AF5)</f>
        <v/>
      </c>
      <c r="BI4" s="167" t="str">
        <f>IF(กรอกข้อมูลคะแนน!AG5=0,"",กรอกข้อมูลคะแนน!AG5)</f>
        <v/>
      </c>
      <c r="BJ4" s="167" t="str">
        <f>IF(กรอกข้อมูลคะแนน!AH5=0,"",กรอกข้อมูลคะแนน!AH5)</f>
        <v/>
      </c>
      <c r="BK4" s="167" t="str">
        <f>IF(กรอกข้อมูลคะแนน!AJ5=0,"",กรอกข้อมูลคะแนน!AJ5)</f>
        <v/>
      </c>
      <c r="BL4" s="167" t="str">
        <f>IF(กรอกข้อมูลคะแนน!AK5=0,"",กรอกข้อมูลคะแนน!AK5)</f>
        <v/>
      </c>
      <c r="BM4" s="167" t="str">
        <f>IF(กรอกข้อมูลคะแนน!AL5=0,"",กรอกข้อมูลคะแนน!AL5)</f>
        <v/>
      </c>
      <c r="BN4" s="167" t="str">
        <f>IF(กรอกข้อมูลคะแนน!AM5=0,"",กรอกข้อมูลคะแนน!AM5)</f>
        <v/>
      </c>
      <c r="BO4" s="181" t="s">
        <v>37</v>
      </c>
      <c r="BP4" s="166" t="s">
        <v>5</v>
      </c>
      <c r="BQ4" s="167" t="str">
        <f>IF(กรอกข้อมูลคะแนน!AN5=0,"",กรอกข้อมูลคะแนน!AN5)</f>
        <v/>
      </c>
      <c r="BR4" s="167" t="str">
        <f>IF(กรอกข้อมูลคะแนน!AO5=0,"",กรอกข้อมูลคะแนน!AO5)</f>
        <v/>
      </c>
      <c r="BS4" s="167" t="str">
        <f>IF(กรอกข้อมูลคะแนน!AP5=0,"",กรอกข้อมูลคะแนน!AP5)</f>
        <v/>
      </c>
      <c r="BT4" s="167" t="str">
        <f>IF(กรอกข้อมูลคะแนน!AR5=0,"",กรอกข้อมูลคะแนน!AR5)</f>
        <v/>
      </c>
      <c r="BU4" s="167" t="str">
        <f>IF(กรอกข้อมูลคะแนน!AS5=0,"",กรอกข้อมูลคะแนน!AS5)</f>
        <v/>
      </c>
      <c r="BV4" s="167" t="str">
        <f>IF(กรอกข้อมูลคะแนน!AT5=0,"",กรอกข้อมูลคะแนน!AT5)</f>
        <v/>
      </c>
      <c r="BW4" s="167" t="str">
        <f>IF(กรอกข้อมูลคะแนน!AU5=0,"",กรอกข้อมูลคะแนน!AU5)</f>
        <v/>
      </c>
      <c r="BX4" s="167" t="str">
        <f>IF(กรอกข้อมูลคะแนน!AV5=0,"",กรอกข้อมูลคะแนน!AV5)</f>
        <v/>
      </c>
      <c r="BY4" s="167" t="str">
        <f>IF(กรอกข้อมูลคะแนน!AW5=0,"",กรอกข้อมูลคะแนน!AW5)</f>
        <v/>
      </c>
      <c r="BZ4" s="167" t="str">
        <f>IF(กรอกข้อมูลคะแนน!AX5=0,"",กรอกข้อมูลคะแนน!AX5)</f>
        <v/>
      </c>
      <c r="CA4" s="157">
        <f>กรอกข้อมูลคะแนน!AZ5</f>
        <v>0</v>
      </c>
      <c r="CB4" s="324"/>
      <c r="CC4" s="155">
        <f>COUNTA(กรอกข้อมูลคะแนน!C4:I4,กรอกข้อมูลคะแนน!K4:N4,กรอกข้อมูลคะแนน!O4:Q4,กรอกข้อมูลคะแนน!S4:Y4,กรอกข้อมูลคะแนน!AB4:AH4,กรอกข้อมูลคะแนน!AJ4:AP4,กรอกข้อมูลคะแนน!AR4:AX4)</f>
        <v>0</v>
      </c>
      <c r="CD4" s="185"/>
      <c r="CE4" s="155">
        <f>กรอกข้อมูลคะแนน!BD5</f>
        <v>0</v>
      </c>
      <c r="CF4" s="155">
        <f>กรอกข้อมูลคะแนน!BC5</f>
        <v>0</v>
      </c>
      <c r="CG4" s="155">
        <f>SUM(CE4:CF4)</f>
        <v>0</v>
      </c>
      <c r="CH4" s="155">
        <f>กรอกข้อมูลคะแนน!BH5</f>
        <v>0</v>
      </c>
      <c r="CI4" s="155">
        <f>กรอกข้อมูลคะแนน!BF5</f>
        <v>0</v>
      </c>
      <c r="CJ4" s="155">
        <f>SUM(CH4:CI4)</f>
        <v>0</v>
      </c>
      <c r="CK4" s="155">
        <f>AVERAGE(CE4,CH4)</f>
        <v>0</v>
      </c>
      <c r="CL4" s="155">
        <f>(CF4+CI4)/2</f>
        <v>0</v>
      </c>
      <c r="CM4" s="186">
        <f>SUM(CK4:CL4)</f>
        <v>0</v>
      </c>
      <c r="CN4" s="187"/>
      <c r="CO4" s="187"/>
      <c r="CP4" s="188" t="s">
        <v>37</v>
      </c>
      <c r="CQ4" s="339"/>
      <c r="CR4" s="339"/>
      <c r="CS4" s="339"/>
      <c r="CT4" s="339"/>
      <c r="CU4" s="372"/>
      <c r="CV4" s="339"/>
      <c r="CW4" s="339"/>
      <c r="CX4" s="339"/>
      <c r="CY4" s="351"/>
      <c r="CZ4" s="189"/>
      <c r="DA4" s="188" t="s">
        <v>37</v>
      </c>
      <c r="DB4" s="190">
        <f>กรอกข้อมูลคะแนน!CM5</f>
        <v>0</v>
      </c>
      <c r="DC4" s="190">
        <f>กรอกข้อมูลคะแนน!CN5</f>
        <v>0</v>
      </c>
      <c r="DD4" s="190">
        <f>กรอกข้อมูลคะแนน!CO5</f>
        <v>0</v>
      </c>
      <c r="DE4" s="190">
        <f>กรอกข้อมูลคะแนน!CP5</f>
        <v>0</v>
      </c>
      <c r="DF4" s="342"/>
      <c r="DG4" s="190">
        <f>กรอกข้อมูลคะแนน!CR5</f>
        <v>0</v>
      </c>
      <c r="DH4" s="190">
        <f>กรอกข้อมูลคะแนน!CS5</f>
        <v>0</v>
      </c>
      <c r="DI4" s="190">
        <f>กรอกข้อมูลคะแนน!CT5</f>
        <v>0</v>
      </c>
      <c r="DJ4" s="190">
        <f>กรอกข้อมูลคะแนน!CU5</f>
        <v>0</v>
      </c>
      <c r="DK4" s="342"/>
      <c r="DL4" s="190">
        <f>กรอกข้อมูลคะแนน!CW5</f>
        <v>0</v>
      </c>
      <c r="DM4" s="190">
        <f>กรอกข้อมูลคะแนน!CX5</f>
        <v>0</v>
      </c>
      <c r="DN4" s="190">
        <f>กรอกข้อมูลคะแนน!CY5</f>
        <v>0</v>
      </c>
      <c r="DO4" s="190">
        <f>กรอกข้อมูลคะแนน!CZ5</f>
        <v>0</v>
      </c>
      <c r="DP4" s="342"/>
      <c r="DQ4" s="191" t="s">
        <v>87</v>
      </c>
    </row>
    <row r="5" spans="1:121" ht="17.100000000000001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57">
        <v>1</v>
      </c>
      <c r="AC5" s="192" t="str">
        <f>IF(กรอกข้อมูลทั่วไป!U4=0,"",กรอกข้อมูลทั่วไป!U4)</f>
        <v/>
      </c>
      <c r="AD5" s="193" t="str">
        <f>IF(กรอกข้อมูลคะแนน!C6=0,"",IF(กรอกข้อมูลคะแนน!C6&lt;(กรอกข้อมูลคะแนน!$C$5/2),"มผ",กรอกข้อมูลคะแนน!C6))</f>
        <v/>
      </c>
      <c r="AE5" s="193" t="str">
        <f>IF(กรอกข้อมูลคะแนน!D6=0,"",IF(กรอกข้อมูลคะแนน!D6&lt;(กรอกข้อมูลคะแนน!$D$5/2),"มผ",กรอกข้อมูลคะแนน!D6))</f>
        <v/>
      </c>
      <c r="AF5" s="193" t="str">
        <f>IF(กรอกข้อมูลคะแนน!E6=0,"",IF(กรอกข้อมูลคะแนน!E6&lt;(กรอกข้อมูลคะแนน!$E$5/2),"มผ",กรอกข้อมูลคะแนน!E6))</f>
        <v/>
      </c>
      <c r="AG5" s="193" t="str">
        <f>IF(กรอกข้อมูลคะแนน!F6=0,"",IF(กรอกข้อมูลคะแนน!F6&lt;(กรอกข้อมูลคะแนน!$F$5/2),"มผ",กรอกข้อมูลคะแนน!F6))</f>
        <v/>
      </c>
      <c r="AH5" s="193" t="str">
        <f>IF(กรอกข้อมูลคะแนน!G6=0,"",IF(กรอกข้อมูลคะแนน!G6&lt;(กรอกข้อมูลคะแนน!$G$5/2),"มผ",กรอกข้อมูลคะแนน!G6))</f>
        <v/>
      </c>
      <c r="AI5" s="193" t="str">
        <f>IF(กรอกข้อมูลคะแนน!H6=0,"",IF(กรอกข้อมูลคะแนน!H6&lt;(กรอกข้อมูลคะแนน!$H$5/2),"มผ",กรอกข้อมูลคะแนน!H6))</f>
        <v/>
      </c>
      <c r="AJ5" s="193" t="str">
        <f>IF(กรอกข้อมูลคะแนน!I6=0,"",IF(กรอกข้อมูลคะแนน!I6&lt;(กรอกข้อมูลคะแนน!$I$5/2),"มผ",กรอกข้อมูลคะแนน!I6))</f>
        <v/>
      </c>
      <c r="AK5" s="193" t="str">
        <f>IF(กรอกข้อมูลคะแนน!K6=0,"",IF(กรอกข้อมูลคะแนน!K6&lt;(กรอกข้อมูลคะแนน!$K$5/2),"มผ",กรอกข้อมูลคะแนน!K6))</f>
        <v/>
      </c>
      <c r="AL5" s="193" t="str">
        <f>IF(กรอกข้อมูลคะแนน!L6=0,"",IF(กรอกข้อมูลคะแนน!L6&lt;(กรอกข้อมูลคะแนน!$L$5/2),"มผ",กรอกข้อมูลคะแนน!L6))</f>
        <v/>
      </c>
      <c r="AM5" s="193" t="str">
        <f>IF(กรอกข้อมูลคะแนน!M6=0,"",IF(กรอกข้อมูลคะแนน!M6&lt;(กรอกข้อมูลคะแนน!$M$5/2),"มผ",กรอกข้อมูลคะแนน!M6))</f>
        <v/>
      </c>
      <c r="AN5" s="193" t="str">
        <f>IF(กรอกข้อมูลคะแนน!N6=0,"",IF(กรอกข้อมูลคะแนน!N6&lt;(กรอกข้อมูลคะแนน!$N$5/2),"มผ",กรอกข้อมูลคะแนน!N6))</f>
        <v/>
      </c>
      <c r="AO5" s="157">
        <v>1</v>
      </c>
      <c r="AP5" s="192" t="str">
        <f>IF(กรอกข้อมูลทั่วไป!U4=0,"",กรอกข้อมูลทั่วไป!U4)</f>
        <v/>
      </c>
      <c r="AQ5" s="193" t="str">
        <f>IF(กรอกข้อมูลคะแนน!O6=0,"",IF(กรอกข้อมูลคะแนน!O6&lt;(กรอกข้อมูลคะแนน!$O$5/2),"มผ",กรอกข้อมูลคะแนน!O6))</f>
        <v/>
      </c>
      <c r="AR5" s="193" t="str">
        <f>IF(กรอกข้อมูลคะแนน!P6=0,"",IF(กรอกข้อมูลคะแนน!P6&lt;(กรอกข้อมูลคะแนน!$P$5/2),"มผ",กรอกข้อมูลคะแนน!P6))</f>
        <v/>
      </c>
      <c r="AS5" s="193" t="str">
        <f>IF(กรอกข้อมูลคะแนน!Q6=0,"",IF(กรอกข้อมูลคะแนน!Q6&lt;(กรอกข้อมูลคะแนน!$Q$5/2),"มผ",กรอกข้อมูลคะแนน!Q6))</f>
        <v/>
      </c>
      <c r="AT5" s="193" t="str">
        <f>IF(กรอกข้อมูลคะแนน!S6=0,"",IF(กรอกข้อมูลคะแนน!S6&lt;(กรอกข้อมูลคะแนน!$S$5/2),"มผ",กรอกข้อมูลคะแนน!S6))</f>
        <v/>
      </c>
      <c r="AU5" s="193" t="str">
        <f>IF(กรอกข้อมูลคะแนน!T6=0,"",IF(กรอกข้อมูลคะแนน!T6&lt;(กรอกข้อมูลคะแนน!$T$5/2),"มผ",กรอกข้อมูลคะแนน!T6))</f>
        <v/>
      </c>
      <c r="AV5" s="193" t="str">
        <f>IF(กรอกข้อมูลคะแนน!U6=0,"",IF(กรอกข้อมูลคะแนน!U6&lt;(กรอกข้อมูลคะแนน!$U$5/2),"มผ",กรอกข้อมูลคะแนน!U6))</f>
        <v/>
      </c>
      <c r="AW5" s="193" t="str">
        <f>IF(กรอกข้อมูลคะแนน!V6=0,"",IF(กรอกข้อมูลคะแนน!V6&lt;(กรอกข้อมูลคะแนน!$V$5/2),"มผ",กรอกข้อมูลคะแนน!V6))</f>
        <v/>
      </c>
      <c r="AX5" s="193" t="str">
        <f>IF(กรอกข้อมูลคะแนน!W6=0,"",IF(กรอกข้อมูลคะแนน!W6&lt;(กรอกข้อมูลคะแนน!$W$5/2),"มผ",กรอกข้อมูลคะแนน!W6))</f>
        <v/>
      </c>
      <c r="AY5" s="193" t="str">
        <f>IF(กรอกข้อมูลคะแนน!X6=0,"",IF(กรอกข้อมูลคะแนน!X6&lt;(กรอกข้อมูลคะแนน!$X$5/2),"มผ",กรอกข้อมูลคะแนน!X6))</f>
        <v/>
      </c>
      <c r="AZ5" s="193" t="str">
        <f>IF(กรอกข้อมูลคะแนน!Y6=0,"",IF(กรอกข้อมูลคะแนน!Y6&lt;(กรอกข้อมูลคะแนน!$Y$5/2),"มผ",กรอกข้อมูลคะแนน!Y6))</f>
        <v/>
      </c>
      <c r="BA5" s="194" t="str">
        <f>IF(กรอกข้อมูลคะแนน!AA6=0,"",กรอกข้อมูลคะแนน!AA6)</f>
        <v/>
      </c>
      <c r="BB5" s="157">
        <v>1</v>
      </c>
      <c r="BC5" s="192" t="str">
        <f>IF(กรอกข้อมูลทั่วไป!U4=0,"",กรอกข้อมูลทั่วไป!U4)</f>
        <v/>
      </c>
      <c r="BD5" s="193" t="str">
        <f>IF(กรอกข้อมูลคะแนน!AB6=0,"",IF(กรอกข้อมูลคะแนน!AB6&lt;(กรอกข้อมูลคะแนน!$AB$5/2),"มผ",กรอกข้อมูลคะแนน!AB6))</f>
        <v/>
      </c>
      <c r="BE5" s="193" t="str">
        <f>IF(กรอกข้อมูลคะแนน!AC6=0,"",IF(กรอกข้อมูลคะแนน!AC6&lt;(กรอกข้อมูลคะแนน!$AC$5/2),"มผ",กรอกข้อมูลคะแนน!AC6))</f>
        <v/>
      </c>
      <c r="BF5" s="193" t="str">
        <f>IF(กรอกข้อมูลคะแนน!AD6=0,"",IF(กรอกข้อมูลคะแนน!AD6&lt;(กรอกข้อมูลคะแนน!$AD$5/2),"มผ",กรอกข้อมูลคะแนน!AD6))</f>
        <v/>
      </c>
      <c r="BG5" s="193" t="str">
        <f>IF(กรอกข้อมูลคะแนน!AE6=0,"",IF(กรอกข้อมูลคะแนน!AE6&lt;(กรอกข้อมูลคะแนน!$AE$5/2),"มผ",กรอกข้อมูลคะแนน!AE6))</f>
        <v/>
      </c>
      <c r="BH5" s="193" t="str">
        <f>IF(กรอกข้อมูลคะแนน!AF6=0,"",IF(กรอกข้อมูลคะแนน!AF6&lt;(กรอกข้อมูลคะแนน!$AF$5/2),"มผ",กรอกข้อมูลคะแนน!AF6))</f>
        <v/>
      </c>
      <c r="BI5" s="193" t="str">
        <f>IF(กรอกข้อมูลคะแนน!AG6=0,"",IF(กรอกข้อมูลคะแนน!AG6&lt;(กรอกข้อมูลคะแนน!$AG$5/2),"มผ",กรอกข้อมูลคะแนน!AG6))</f>
        <v/>
      </c>
      <c r="BJ5" s="193" t="str">
        <f>IF(กรอกข้อมูลคะแนน!AH6=0,"",IF(กรอกข้อมูลคะแนน!AH6&lt;(กรอกข้อมูลคะแนน!$AH$5/2),"มผ",กรอกข้อมูลคะแนน!AH6))</f>
        <v/>
      </c>
      <c r="BK5" s="193" t="str">
        <f>IF(กรอกข้อมูลคะแนน!AJ6=0,"",IF(กรอกข้อมูลคะแนน!AJ6&lt;(กรอกข้อมูลคะแนน!$AJ$5/2),"มผ",กรอกข้อมูลคะแนน!AJ6))</f>
        <v/>
      </c>
      <c r="BL5" s="193" t="str">
        <f>IF(กรอกข้อมูลคะแนน!AK6=0,"",IF(กรอกข้อมูลคะแนน!AK6&lt;(กรอกข้อมูลคะแนน!$AK$5/2),"มผ",กรอกข้อมูลคะแนน!AK6))</f>
        <v/>
      </c>
      <c r="BM5" s="193" t="str">
        <f>IF(กรอกข้อมูลคะแนน!AL6=0,"",IF(กรอกข้อมูลคะแนน!AL6&lt;(กรอกข้อมูลคะแนน!$AL$5/2),"มผ",กรอกข้อมูลคะแนน!AL6))</f>
        <v/>
      </c>
      <c r="BN5" s="193" t="str">
        <f>IF(กรอกข้อมูลคะแนน!AM6=0,"",IF(กรอกข้อมูลคะแนน!AM6&lt;(กรอกข้อมูลคะแนน!$AM$5/2),"มผ",กรอกข้อมูลคะแนน!AM6))</f>
        <v/>
      </c>
      <c r="BO5" s="157">
        <v>1</v>
      </c>
      <c r="BP5" s="192" t="str">
        <f>AP5</f>
        <v/>
      </c>
      <c r="BQ5" s="193" t="str">
        <f>IF(กรอกข้อมูลคะแนน!AN6=0,"",IF(กรอกข้อมูลคะแนน!AN6&lt;(กรอกข้อมูลคะแนน!$AN$5/2),"มผ",กรอกข้อมูลคะแนน!AN6))</f>
        <v/>
      </c>
      <c r="BR5" s="193" t="str">
        <f>IF(กรอกข้อมูลคะแนน!AO6=0,"",IF(กรอกข้อมูลคะแนน!AO6&lt;(กรอกข้อมูลคะแนน!$AO$5/2),"มผ",กรอกข้อมูลคะแนน!AO6))</f>
        <v/>
      </c>
      <c r="BS5" s="193" t="str">
        <f>IF(กรอกข้อมูลคะแนน!AP6=0,"",IF(กรอกข้อมูลคะแนน!AP6&lt;(กรอกข้อมูลคะแนน!$AP$5/2),"มผ",กรอกข้อมูลคะแนน!AP6))</f>
        <v/>
      </c>
      <c r="BT5" s="193" t="str">
        <f>IF(กรอกข้อมูลคะแนน!AR6=0,"",IF(กรอกข้อมูลคะแนน!AR6&lt;(กรอกข้อมูลคะแนน!$AR$5/2),"มผ",กรอกข้อมูลคะแนน!AR6))</f>
        <v/>
      </c>
      <c r="BU5" s="193" t="str">
        <f>IF(กรอกข้อมูลคะแนน!AS6=0,"",IF(กรอกข้อมูลคะแนน!AS6&lt;(กรอกข้อมูลคะแนน!$AS$5/2),"มผ",กรอกข้อมูลคะแนน!AS6))</f>
        <v/>
      </c>
      <c r="BV5" s="193" t="str">
        <f>IF(กรอกข้อมูลคะแนน!AT6=0,"",IF(กรอกข้อมูลคะแนน!AT6&lt;(กรอกข้อมูลคะแนน!$AT$5/2),"มผ",กรอกข้อมูลคะแนน!AT6))</f>
        <v/>
      </c>
      <c r="BW5" s="193" t="str">
        <f>IF(กรอกข้อมูลคะแนน!AU6=0,"",IF(กรอกข้อมูลคะแนน!AU6&lt;(กรอกข้อมูลคะแนน!$AU$5/2),"มผ",กรอกข้อมูลคะแนน!AU6))</f>
        <v/>
      </c>
      <c r="BX5" s="193" t="str">
        <f>IF(กรอกข้อมูลคะแนน!AV6=0,"",IF(กรอกข้อมูลคะแนน!AV6&lt;(กรอกข้อมูลคะแนน!$AV$5/2),"มผ",กรอกข้อมูลคะแนน!AV6))</f>
        <v/>
      </c>
      <c r="BY5" s="193" t="str">
        <f>IF(กรอกข้อมูลคะแนน!AW6=0,"",IF(กรอกข้อมูลคะแนน!AW6&lt;(กรอกข้อมูลคะแนน!$AW$5/2),"มผ",กรอกข้อมูลคะแนน!AW6))</f>
        <v/>
      </c>
      <c r="BZ5" s="193" t="str">
        <f>IF(กรอกข้อมูลคะแนน!AX6=0,"",IF(กรอกข้อมูลคะแนน!AX6&lt;(กรอกข้อมูลคะแนน!$AX$5/2),"มผ",กรอกข้อมูลคะแนน!AX6))</f>
        <v/>
      </c>
      <c r="CA5" s="194" t="str">
        <f>IF(กรอกข้อมูลคะแนน!AZ6=0,"",กรอกข้อมูลคะแนน!AZ6)</f>
        <v/>
      </c>
      <c r="CB5" s="157">
        <v>1</v>
      </c>
      <c r="CC5" s="194" t="str">
        <f>IF(AC5="","",COUNT(AD5:AN5,AQ5:AZ5,BD5:BN5,BQ5:BZ5))</f>
        <v/>
      </c>
      <c r="CD5" s="194" t="str">
        <f>IF(CC5="","",IF(CC5=$CC$4,"ผ","มผ"))</f>
        <v/>
      </c>
      <c r="CE5" s="195" t="str">
        <f>IF(กรอกข้อมูลคะแนน!BD6=0,"",กรอกข้อมูลคะแนน!BD6)</f>
        <v/>
      </c>
      <c r="CF5" s="195" t="str">
        <f>IF(กรอกข้อมูลคะแนน!BC6=0,"",กรอกข้อมูลคะแนน!BC6)</f>
        <v/>
      </c>
      <c r="CG5" s="195" t="str">
        <f t="shared" ref="CG5:CG49" si="0">IF(AND(CE5="",CF5=""),"",IF(CE5="ร","ร",IF(CF5="ร","ร",SUM(CE5:CF5))))</f>
        <v/>
      </c>
      <c r="CH5" s="195" t="str">
        <f>IF(กรอกข้อมูลคะแนน!BH6=0,"",กรอกข้อมูลคะแนน!BH6)</f>
        <v/>
      </c>
      <c r="CI5" s="195" t="str">
        <f>IF(กรอกข้อมูลคะแนน!BF6=0,"",กรอกข้อมูลคะแนน!BF6)</f>
        <v/>
      </c>
      <c r="CJ5" s="195" t="str">
        <f t="shared" ref="CJ5:CJ48" si="1">IF(AND(CH5="",CI5=""),"",IF(CH5="ร","ร",IF(CI5="ร","ร",SUM(CH5:CI5))))</f>
        <v/>
      </c>
      <c r="CK5" s="178" t="str">
        <f>IF(CH5="","",IF(AND(CE5="",CH5=""),"",IF(CE5="ร","ร",IF(CH5="ร","ร",IF(CE5="",(0+CH5)/2,IF(CH5="",(CE5+0)/2,ROUND((CE5+CH5)/2,0)))))))</f>
        <v/>
      </c>
      <c r="CL5" s="178" t="str">
        <f>IF(CI5="","",IF(AND(CF5="",CI5=""),"",IF(CF5="ร","ร",IF(CI5="ร","ร",IF(CF5="",(0+CI5)/2,IF(CI5="",(CF5+0)/2,ROUND((CF5+CI5)/2,0)))))))</f>
        <v/>
      </c>
      <c r="CM5" s="195" t="str">
        <f>IF(AND(CK5="",CL5=""),"",IF(CK5="ร","ร",IF(CL5="ร","ร",SUM(CK5:CL5))))</f>
        <v/>
      </c>
      <c r="CN5" s="194" t="str">
        <f>IF(CM5="","",IF(CM5="ร","ร",VLOOKUP(CM5,ช่วงคะแนน!$H$8:$I$15,2)))</f>
        <v/>
      </c>
      <c r="CO5" s="196"/>
      <c r="CP5" s="197">
        <v>1</v>
      </c>
      <c r="CQ5" s="198" t="str">
        <f>IF(กรอกข้อมูลคะแนน!CD6=0,"",กรอกข้อมูลคะแนน!CD6)</f>
        <v/>
      </c>
      <c r="CR5" s="198" t="str">
        <f>IF(กรอกข้อมูลคะแนน!CE6=0,"",กรอกข้อมูลคะแนน!CE6)</f>
        <v/>
      </c>
      <c r="CS5" s="198" t="str">
        <f>IF(กรอกข้อมูลคะแนน!CF6=0,"",กรอกข้อมูลคะแนน!CF6)</f>
        <v/>
      </c>
      <c r="CT5" s="198" t="str">
        <f>IF(กรอกข้อมูลคะแนน!CG6=0,"",กรอกข้อมูลคะแนน!CG6)</f>
        <v/>
      </c>
      <c r="CU5" s="198" t="str">
        <f>IF(กรอกข้อมูลคะแนน!CH6=0,"",กรอกข้อมูลคะแนน!CH6)</f>
        <v/>
      </c>
      <c r="CV5" s="198" t="str">
        <f>IF(กรอกข้อมูลคะแนน!CI6=0,"",กรอกข้อมูลคะแนน!CI6)</f>
        <v/>
      </c>
      <c r="CW5" s="198" t="str">
        <f>IF(กรอกข้อมูลคะแนน!CJ6=0,"",กรอกข้อมูลคะแนน!CJ6)</f>
        <v/>
      </c>
      <c r="CX5" s="198" t="str">
        <f>IF(กรอกข้อมูลคะแนน!CK6=0,"",กรอกข้อมูลคะแนน!CK6)</f>
        <v/>
      </c>
      <c r="CY5" s="199" t="str">
        <f>IF(CQ5="","",MODE(CQ5:CX5))</f>
        <v/>
      </c>
      <c r="CZ5" s="200"/>
      <c r="DA5" s="197">
        <v>1</v>
      </c>
      <c r="DB5" s="201" t="str">
        <f>IF(กรอกข้อมูลคะแนน!CM6=0,"",กรอกข้อมูลคะแนน!CM6)</f>
        <v/>
      </c>
      <c r="DC5" s="201" t="str">
        <f>IF(กรอกข้อมูลคะแนน!CN6=0,"",กรอกข้อมูลคะแนน!CN6)</f>
        <v/>
      </c>
      <c r="DD5" s="201" t="str">
        <f>IF(กรอกข้อมูลคะแนน!CO6=0,"",กรอกข้อมูลคะแนน!CO6)</f>
        <v/>
      </c>
      <c r="DE5" s="201" t="str">
        <f>IF(กรอกข้อมูลคะแนน!CP6=0,"",กรอกข้อมูลคะแนน!CP6)</f>
        <v/>
      </c>
      <c r="DF5" s="201" t="str">
        <f>IF(กรอกข้อมูลคะแนน!CQ6=0,"",กรอกข้อมูลคะแนน!CQ6)</f>
        <v/>
      </c>
      <c r="DG5" s="201" t="str">
        <f>IF(กรอกข้อมูลคะแนน!CR6=0,"",กรอกข้อมูลคะแนน!CR6)</f>
        <v/>
      </c>
      <c r="DH5" s="201" t="str">
        <f>IF(กรอกข้อมูลคะแนน!CS6=0,"",กรอกข้อมูลคะแนน!CS6)</f>
        <v/>
      </c>
      <c r="DI5" s="201" t="str">
        <f>IF(กรอกข้อมูลคะแนน!CT6=0,"",กรอกข้อมูลคะแนน!CT6)</f>
        <v/>
      </c>
      <c r="DJ5" s="201" t="str">
        <f>IF(กรอกข้อมูลคะแนน!CU6=0,"",กรอกข้อมูลคะแนน!CU6)</f>
        <v/>
      </c>
      <c r="DK5" s="201" t="str">
        <f>IF(กรอกข้อมูลคะแนน!CV6=0,"",กรอกข้อมูลคะแนน!CV6)</f>
        <v/>
      </c>
      <c r="DL5" s="201" t="str">
        <f>IF(กรอกข้อมูลคะแนน!CW6=0,"",กรอกข้อมูลคะแนน!CW6)</f>
        <v/>
      </c>
      <c r="DM5" s="201" t="str">
        <f>IF(กรอกข้อมูลคะแนน!CX6=0,"",กรอกข้อมูลคะแนน!CX6)</f>
        <v/>
      </c>
      <c r="DN5" s="201" t="str">
        <f>IF(กรอกข้อมูลคะแนน!CY6=0,"",กรอกข้อมูลคะแนน!CY6)</f>
        <v/>
      </c>
      <c r="DO5" s="201" t="str">
        <f>IF(กรอกข้อมูลคะแนน!CZ6=0,"",กรอกข้อมูลคะแนน!CZ6)</f>
        <v/>
      </c>
      <c r="DP5" s="201" t="str">
        <f>IF(กรอกข้อมูลคะแนน!DA6=0,"",กรอกข้อมูลคะแนน!DA6)</f>
        <v/>
      </c>
      <c r="DQ5" s="199" t="str">
        <f>IF(กรอกข้อมูลคะแนน!DB6=0,"",IF(กรอกข้อมูลคะแนน!DB6="ร","ร",IF(กรอกข้อมูลคะแนน!DB6&gt;7.9,3,IF(กรอกข้อมูลคะแนน!DB6&gt;5.9,2,IF(กรอกข้อมูลคะแนน!DB6&gt;4.9,1,0)))))</f>
        <v/>
      </c>
    </row>
    <row r="6" spans="1:121" ht="17.100000000000001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57">
        <v>2</v>
      </c>
      <c r="AC6" s="192" t="str">
        <f>IF(กรอกข้อมูลทั่วไป!U5=0,"",กรอกข้อมูลทั่วไป!U5)</f>
        <v/>
      </c>
      <c r="AD6" s="193" t="str">
        <f>IF(กรอกข้อมูลคะแนน!C7=0,"",IF(กรอกข้อมูลคะแนน!C7&lt;(กรอกข้อมูลคะแนน!$C$5/2),"มผ",กรอกข้อมูลคะแนน!C7))</f>
        <v/>
      </c>
      <c r="AE6" s="193" t="str">
        <f>IF(กรอกข้อมูลคะแนน!D7=0,"",IF(กรอกข้อมูลคะแนน!D7&lt;(กรอกข้อมูลคะแนน!$D$5/2),"มผ",กรอกข้อมูลคะแนน!D7))</f>
        <v/>
      </c>
      <c r="AF6" s="193" t="str">
        <f>IF(กรอกข้อมูลคะแนน!E7=0,"",IF(กรอกข้อมูลคะแนน!E7&lt;(กรอกข้อมูลคะแนน!$E$5/2),"มผ",กรอกข้อมูลคะแนน!E7))</f>
        <v/>
      </c>
      <c r="AG6" s="193" t="str">
        <f>IF(กรอกข้อมูลคะแนน!F7=0,"",IF(กรอกข้อมูลคะแนน!F7&lt;(กรอกข้อมูลคะแนน!$F$5/2),"มผ",กรอกข้อมูลคะแนน!F7))</f>
        <v/>
      </c>
      <c r="AH6" s="193" t="str">
        <f>IF(กรอกข้อมูลคะแนน!G7=0,"",IF(กรอกข้อมูลคะแนน!G7&lt;(กรอกข้อมูลคะแนน!$G$5/2),"มผ",กรอกข้อมูลคะแนน!G7))</f>
        <v/>
      </c>
      <c r="AI6" s="193" t="str">
        <f>IF(กรอกข้อมูลคะแนน!H7=0,"",IF(กรอกข้อมูลคะแนน!H7&lt;(กรอกข้อมูลคะแนน!$H$5/2),"มผ",กรอกข้อมูลคะแนน!H7))</f>
        <v/>
      </c>
      <c r="AJ6" s="193" t="str">
        <f>IF(กรอกข้อมูลคะแนน!I7=0,"",IF(กรอกข้อมูลคะแนน!I7&lt;(กรอกข้อมูลคะแนน!$I$5/2),"มผ",กรอกข้อมูลคะแนน!I7))</f>
        <v/>
      </c>
      <c r="AK6" s="193" t="str">
        <f>IF(กรอกข้อมูลคะแนน!K7=0,"",IF(กรอกข้อมูลคะแนน!K7&lt;(กรอกข้อมูลคะแนน!$K$5/2),"มผ",กรอกข้อมูลคะแนน!K7))</f>
        <v/>
      </c>
      <c r="AL6" s="193" t="str">
        <f>IF(กรอกข้อมูลคะแนน!L7=0,"",IF(กรอกข้อมูลคะแนน!L7&lt;(กรอกข้อมูลคะแนน!$L$5/2),"มผ",กรอกข้อมูลคะแนน!L7))</f>
        <v/>
      </c>
      <c r="AM6" s="193" t="str">
        <f>IF(กรอกข้อมูลคะแนน!M7=0,"",IF(กรอกข้อมูลคะแนน!M7&lt;(กรอกข้อมูลคะแนน!$M$5/2),"มผ",กรอกข้อมูลคะแนน!M7))</f>
        <v/>
      </c>
      <c r="AN6" s="193" t="str">
        <f>IF(กรอกข้อมูลคะแนน!N7=0,"",IF(กรอกข้อมูลคะแนน!N7&lt;(กรอกข้อมูลคะแนน!$N$5/2),"มผ",กรอกข้อมูลคะแนน!N7))</f>
        <v/>
      </c>
      <c r="AO6" s="157">
        <v>2</v>
      </c>
      <c r="AP6" s="192" t="str">
        <f>IF(กรอกข้อมูลทั่วไป!U5=0,"",กรอกข้อมูลทั่วไป!U5)</f>
        <v/>
      </c>
      <c r="AQ6" s="193" t="str">
        <f>IF(กรอกข้อมูลคะแนน!O7=0,"",IF(กรอกข้อมูลคะแนน!O7&lt;(กรอกข้อมูลคะแนน!$O$5/2),"มผ",กรอกข้อมูลคะแนน!O7))</f>
        <v/>
      </c>
      <c r="AR6" s="193" t="str">
        <f>IF(กรอกข้อมูลคะแนน!P7=0,"",IF(กรอกข้อมูลคะแนน!P7&lt;(กรอกข้อมูลคะแนน!$P$5/2),"มผ",กรอกข้อมูลคะแนน!P7))</f>
        <v/>
      </c>
      <c r="AS6" s="193" t="str">
        <f>IF(กรอกข้อมูลคะแนน!Q7=0,"",IF(กรอกข้อมูลคะแนน!Q7&lt;(กรอกข้อมูลคะแนน!$Q$5/2),"มผ",กรอกข้อมูลคะแนน!Q7))</f>
        <v/>
      </c>
      <c r="AT6" s="193" t="str">
        <f>IF(กรอกข้อมูลคะแนน!S7=0,"",IF(กรอกข้อมูลคะแนน!S7&lt;(กรอกข้อมูลคะแนน!$S$5/2),"มผ",กรอกข้อมูลคะแนน!S7))</f>
        <v/>
      </c>
      <c r="AU6" s="193" t="str">
        <f>IF(กรอกข้อมูลคะแนน!T7=0,"",IF(กรอกข้อมูลคะแนน!T7&lt;(กรอกข้อมูลคะแนน!$T$5/2),"มผ",กรอกข้อมูลคะแนน!T7))</f>
        <v/>
      </c>
      <c r="AV6" s="193" t="str">
        <f>IF(กรอกข้อมูลคะแนน!U7=0,"",IF(กรอกข้อมูลคะแนน!U7&lt;(กรอกข้อมูลคะแนน!$U$5/2),"มผ",กรอกข้อมูลคะแนน!U7))</f>
        <v/>
      </c>
      <c r="AW6" s="193" t="str">
        <f>IF(กรอกข้อมูลคะแนน!V7=0,"",IF(กรอกข้อมูลคะแนน!V7&lt;(กรอกข้อมูลคะแนน!$V$5/2),"มผ",กรอกข้อมูลคะแนน!V7))</f>
        <v/>
      </c>
      <c r="AX6" s="193" t="str">
        <f>IF(กรอกข้อมูลคะแนน!W7=0,"",IF(กรอกข้อมูลคะแนน!W7&lt;(กรอกข้อมูลคะแนน!$W$5/2),"มผ",กรอกข้อมูลคะแนน!W7))</f>
        <v/>
      </c>
      <c r="AY6" s="193" t="str">
        <f>IF(กรอกข้อมูลคะแนน!X7=0,"",IF(กรอกข้อมูลคะแนน!X7&lt;(กรอกข้อมูลคะแนน!$X$5/2),"มผ",กรอกข้อมูลคะแนน!X7))</f>
        <v/>
      </c>
      <c r="AZ6" s="193" t="str">
        <f>IF(กรอกข้อมูลคะแนน!Y7=0,"",IF(กรอกข้อมูลคะแนน!Y7&lt;(กรอกข้อมูลคะแนน!$Y$5/2),"มผ",กรอกข้อมูลคะแนน!Y7))</f>
        <v/>
      </c>
      <c r="BA6" s="194" t="str">
        <f>IF(กรอกข้อมูลคะแนน!AA7=0,"",กรอกข้อมูลคะแนน!AA7)</f>
        <v/>
      </c>
      <c r="BB6" s="157">
        <v>2</v>
      </c>
      <c r="BC6" s="192" t="str">
        <f>IF(กรอกข้อมูลทั่วไป!U5=0,"",กรอกข้อมูลทั่วไป!U5)</f>
        <v/>
      </c>
      <c r="BD6" s="193" t="str">
        <f>IF(กรอกข้อมูลคะแนน!AB7=0,"",IF(กรอกข้อมูลคะแนน!AB7&lt;(กรอกข้อมูลคะแนน!$AB$5/2),"มผ",กรอกข้อมูลคะแนน!AB7))</f>
        <v/>
      </c>
      <c r="BE6" s="193" t="str">
        <f>IF(กรอกข้อมูลคะแนน!AC7=0,"",IF(กรอกข้อมูลคะแนน!AC7&lt;(กรอกข้อมูลคะแนน!$AC$5/2),"มผ",กรอกข้อมูลคะแนน!AC7))</f>
        <v/>
      </c>
      <c r="BF6" s="193" t="str">
        <f>IF(กรอกข้อมูลคะแนน!AD7=0,"",IF(กรอกข้อมูลคะแนน!AD7&lt;(กรอกข้อมูลคะแนน!$AD$5/2),"มผ",กรอกข้อมูลคะแนน!AD7))</f>
        <v/>
      </c>
      <c r="BG6" s="193" t="str">
        <f>IF(กรอกข้อมูลคะแนน!AE7=0,"",IF(กรอกข้อมูลคะแนน!AE7&lt;(กรอกข้อมูลคะแนน!$AE$5/2),"มผ",กรอกข้อมูลคะแนน!AE7))</f>
        <v/>
      </c>
      <c r="BH6" s="193" t="str">
        <f>IF(กรอกข้อมูลคะแนน!AF7=0,"",IF(กรอกข้อมูลคะแนน!AF7&lt;(กรอกข้อมูลคะแนน!$AF$5/2),"มผ",กรอกข้อมูลคะแนน!AF7))</f>
        <v/>
      </c>
      <c r="BI6" s="193" t="str">
        <f>IF(กรอกข้อมูลคะแนน!AG7=0,"",IF(กรอกข้อมูลคะแนน!AG7&lt;(กรอกข้อมูลคะแนน!$AG$5/2),"มผ",กรอกข้อมูลคะแนน!AG7))</f>
        <v/>
      </c>
      <c r="BJ6" s="193" t="str">
        <f>IF(กรอกข้อมูลคะแนน!AH7=0,"",IF(กรอกข้อมูลคะแนน!AH7&lt;(กรอกข้อมูลคะแนน!$AH$5/2),"มผ",กรอกข้อมูลคะแนน!AH7))</f>
        <v/>
      </c>
      <c r="BK6" s="193" t="str">
        <f>IF(กรอกข้อมูลคะแนน!AJ7=0,"",IF(กรอกข้อมูลคะแนน!AJ7&lt;(กรอกข้อมูลคะแนน!$AJ$5/2),"มผ",กรอกข้อมูลคะแนน!AJ7))</f>
        <v/>
      </c>
      <c r="BL6" s="193" t="str">
        <f>IF(กรอกข้อมูลคะแนน!AK7=0,"",IF(กรอกข้อมูลคะแนน!AK7&lt;(กรอกข้อมูลคะแนน!$AK$5/2),"มผ",กรอกข้อมูลคะแนน!AK7))</f>
        <v/>
      </c>
      <c r="BM6" s="193" t="str">
        <f>IF(กรอกข้อมูลคะแนน!AL7=0,"",IF(กรอกข้อมูลคะแนน!AL7&lt;(กรอกข้อมูลคะแนน!$AL$5/2),"มผ",กรอกข้อมูลคะแนน!AL7))</f>
        <v/>
      </c>
      <c r="BN6" s="193" t="str">
        <f>IF(กรอกข้อมูลคะแนน!AM7=0,"",IF(กรอกข้อมูลคะแนน!AM7&lt;(กรอกข้อมูลคะแนน!$AM$5/2),"มผ",กรอกข้อมูลคะแนน!AM7))</f>
        <v/>
      </c>
      <c r="BO6" s="157">
        <v>2</v>
      </c>
      <c r="BP6" s="192" t="str">
        <f t="shared" ref="BP6:BP49" si="2">AP6</f>
        <v/>
      </c>
      <c r="BQ6" s="193" t="str">
        <f>IF(กรอกข้อมูลคะแนน!AN7=0,"",IF(กรอกข้อมูลคะแนน!AN7&lt;(กรอกข้อมูลคะแนน!$AN$5/2),"มผ",กรอกข้อมูลคะแนน!AN7))</f>
        <v/>
      </c>
      <c r="BR6" s="193" t="str">
        <f>IF(กรอกข้อมูลคะแนน!AO7=0,"",IF(กรอกข้อมูลคะแนน!AO7&lt;(กรอกข้อมูลคะแนน!$AO$5/2),"มผ",กรอกข้อมูลคะแนน!AO7))</f>
        <v/>
      </c>
      <c r="BS6" s="193" t="str">
        <f>IF(กรอกข้อมูลคะแนน!AP7=0,"",IF(กรอกข้อมูลคะแนน!AP7&lt;(กรอกข้อมูลคะแนน!$AP$5/2),"มผ",กรอกข้อมูลคะแนน!AP7))</f>
        <v/>
      </c>
      <c r="BT6" s="193" t="str">
        <f>IF(กรอกข้อมูลคะแนน!AR7=0,"",IF(กรอกข้อมูลคะแนน!AR7&lt;(กรอกข้อมูลคะแนน!$AR$5/2),"มผ",กรอกข้อมูลคะแนน!AR7))</f>
        <v/>
      </c>
      <c r="BU6" s="193" t="str">
        <f>IF(กรอกข้อมูลคะแนน!AS7=0,"",IF(กรอกข้อมูลคะแนน!AS7&lt;(กรอกข้อมูลคะแนน!$AS$5/2),"มผ",กรอกข้อมูลคะแนน!AS7))</f>
        <v/>
      </c>
      <c r="BV6" s="193" t="str">
        <f>IF(กรอกข้อมูลคะแนน!AT7=0,"",IF(กรอกข้อมูลคะแนน!AT7&lt;(กรอกข้อมูลคะแนน!$AT$5/2),"มผ",กรอกข้อมูลคะแนน!AT7))</f>
        <v/>
      </c>
      <c r="BW6" s="193" t="str">
        <f>IF(กรอกข้อมูลคะแนน!AU7=0,"",IF(กรอกข้อมูลคะแนน!AU7&lt;(กรอกข้อมูลคะแนน!$AU$5/2),"มผ",กรอกข้อมูลคะแนน!AU7))</f>
        <v/>
      </c>
      <c r="BX6" s="193" t="str">
        <f>IF(กรอกข้อมูลคะแนน!AV7=0,"",IF(กรอกข้อมูลคะแนน!AV7&lt;(กรอกข้อมูลคะแนน!$AV$5/2),"มผ",กรอกข้อมูลคะแนน!AV7))</f>
        <v/>
      </c>
      <c r="BY6" s="193" t="str">
        <f>IF(กรอกข้อมูลคะแนน!AW7=0,"",IF(กรอกข้อมูลคะแนน!AW7&lt;(กรอกข้อมูลคะแนน!$AW$5/2),"มผ",กรอกข้อมูลคะแนน!AW7))</f>
        <v/>
      </c>
      <c r="BZ6" s="193" t="str">
        <f>IF(กรอกข้อมูลคะแนน!AX7=0,"",IF(กรอกข้อมูลคะแนน!AX7&lt;(กรอกข้อมูลคะแนน!$AX$5/2),"มผ",กรอกข้อมูลคะแนน!AX7))</f>
        <v/>
      </c>
      <c r="CA6" s="194" t="str">
        <f>IF(กรอกข้อมูลคะแนน!AZ7=0,"",กรอกข้อมูลคะแนน!AZ7)</f>
        <v/>
      </c>
      <c r="CB6" s="157">
        <v>2</v>
      </c>
      <c r="CC6" s="194" t="str">
        <f t="shared" ref="CC6:CC49" si="3">IF(AC6="","",COUNT(AD6:AN6,AQ6:AZ6,BD6:BN6,BQ6:BZ6))</f>
        <v/>
      </c>
      <c r="CD6" s="194" t="str">
        <f t="shared" ref="CD6:CD49" si="4">IF(CC6="","",IF(CC6=$CC$4,"ผ","มผ"))</f>
        <v/>
      </c>
      <c r="CE6" s="195" t="str">
        <f>IF(กรอกข้อมูลคะแนน!BD7=0,"",กรอกข้อมูลคะแนน!BD7)</f>
        <v/>
      </c>
      <c r="CF6" s="195" t="str">
        <f>IF(กรอกข้อมูลคะแนน!BC7=0,"",กรอกข้อมูลคะแนน!BC7)</f>
        <v/>
      </c>
      <c r="CG6" s="195" t="str">
        <f t="shared" si="0"/>
        <v/>
      </c>
      <c r="CH6" s="195" t="str">
        <f>IF(กรอกข้อมูลคะแนน!BH7=0,"",กรอกข้อมูลคะแนน!BH7)</f>
        <v/>
      </c>
      <c r="CI6" s="195" t="str">
        <f>IF(กรอกข้อมูลคะแนน!BF7=0,"",กรอกข้อมูลคะแนน!BF7)</f>
        <v/>
      </c>
      <c r="CJ6" s="195" t="str">
        <f t="shared" si="1"/>
        <v/>
      </c>
      <c r="CK6" s="178" t="str">
        <f t="shared" ref="CK6:CK48" si="5">IF(CH6="","",IF(AND(CE6="",CH6=""),"",IF(CE6="ร","ร",IF(CH6="ร","ร",IF(CE6="",(0+CH6)/2,IF(CH6="",(CE6+0)/2,ROUND((CE6+CH6)/2,0)))))))</f>
        <v/>
      </c>
      <c r="CL6" s="178" t="str">
        <f t="shared" ref="CL6:CL48" si="6">IF(CI6="","",IF(AND(CF6="",CI6=""),"",IF(CF6="ร","ร",IF(CI6="ร","ร",IF(CF6="",(0+CI6)/2,IF(CI6="",(CF6+0)/2,ROUND((CF6+CI6)/2,0)))))))</f>
        <v/>
      </c>
      <c r="CM6" s="195" t="str">
        <f t="shared" ref="CM6:CM48" si="7">IF(AND(CK6="",CL6=""),"",IF(CK6="ร","ร",IF(CL6="ร","ร",SUM(CK6:CL6))))</f>
        <v/>
      </c>
      <c r="CN6" s="194" t="str">
        <f>IF(CM6="","",IF(CM6="ร","ร",VLOOKUP(CM6,ช่วงคะแนน!$H$8:$I$15,2)))</f>
        <v/>
      </c>
      <c r="CO6" s="196"/>
      <c r="CP6" s="202">
        <v>2</v>
      </c>
      <c r="CQ6" s="198" t="str">
        <f>IF(กรอกข้อมูลคะแนน!CD7=0,"",กรอกข้อมูลคะแนน!CD7)</f>
        <v/>
      </c>
      <c r="CR6" s="198" t="str">
        <f>IF(กรอกข้อมูลคะแนน!CE7=0,"",กรอกข้อมูลคะแนน!CE7)</f>
        <v/>
      </c>
      <c r="CS6" s="198" t="str">
        <f>IF(กรอกข้อมูลคะแนน!CF7=0,"",กรอกข้อมูลคะแนน!CF7)</f>
        <v/>
      </c>
      <c r="CT6" s="198" t="str">
        <f>IF(กรอกข้อมูลคะแนน!CG7=0,"",กรอกข้อมูลคะแนน!CG7)</f>
        <v/>
      </c>
      <c r="CU6" s="198" t="str">
        <f>IF(กรอกข้อมูลคะแนน!CH7=0,"",กรอกข้อมูลคะแนน!CH7)</f>
        <v/>
      </c>
      <c r="CV6" s="198" t="str">
        <f>IF(กรอกข้อมูลคะแนน!CI7=0,"",กรอกข้อมูลคะแนน!CI7)</f>
        <v/>
      </c>
      <c r="CW6" s="198" t="str">
        <f>IF(กรอกข้อมูลคะแนน!CJ7=0,"",กรอกข้อมูลคะแนน!CJ7)</f>
        <v/>
      </c>
      <c r="CX6" s="198" t="str">
        <f>IF(กรอกข้อมูลคะแนน!CK7=0,"",กรอกข้อมูลคะแนน!CK7)</f>
        <v/>
      </c>
      <c r="CY6" s="199" t="str">
        <f t="shared" ref="CY6:CY49" si="8">IF(CQ6="","",MODE(CQ6:CX6))</f>
        <v/>
      </c>
      <c r="CZ6" s="200"/>
      <c r="DA6" s="202">
        <v>2</v>
      </c>
      <c r="DB6" s="201" t="str">
        <f>IF(กรอกข้อมูลคะแนน!CM7=0,"",กรอกข้อมูลคะแนน!CM7)</f>
        <v/>
      </c>
      <c r="DC6" s="201" t="str">
        <f>IF(กรอกข้อมูลคะแนน!CN7=0,"",กรอกข้อมูลคะแนน!CN7)</f>
        <v/>
      </c>
      <c r="DD6" s="201" t="str">
        <f>IF(กรอกข้อมูลคะแนน!CO7=0,"",กรอกข้อมูลคะแนน!CO7)</f>
        <v/>
      </c>
      <c r="DE6" s="201" t="str">
        <f>IF(กรอกข้อมูลคะแนน!CP7=0,"",กรอกข้อมูลคะแนน!CP7)</f>
        <v/>
      </c>
      <c r="DF6" s="201" t="str">
        <f>IF(กรอกข้อมูลคะแนน!CQ7=0,"",กรอกข้อมูลคะแนน!CQ7)</f>
        <v/>
      </c>
      <c r="DG6" s="201" t="str">
        <f>IF(กรอกข้อมูลคะแนน!CR7=0,"",กรอกข้อมูลคะแนน!CR7)</f>
        <v/>
      </c>
      <c r="DH6" s="201" t="str">
        <f>IF(กรอกข้อมูลคะแนน!CS7=0,"",กรอกข้อมูลคะแนน!CS7)</f>
        <v/>
      </c>
      <c r="DI6" s="201" t="str">
        <f>IF(กรอกข้อมูลคะแนน!CT7=0,"",กรอกข้อมูลคะแนน!CT7)</f>
        <v/>
      </c>
      <c r="DJ6" s="201" t="str">
        <f>IF(กรอกข้อมูลคะแนน!CU7=0,"",กรอกข้อมูลคะแนน!CU7)</f>
        <v/>
      </c>
      <c r="DK6" s="201" t="str">
        <f>IF(กรอกข้อมูลคะแนน!CV7=0,"",กรอกข้อมูลคะแนน!CV7)</f>
        <v/>
      </c>
      <c r="DL6" s="201" t="str">
        <f>IF(กรอกข้อมูลคะแนน!CW7=0,"",กรอกข้อมูลคะแนน!CW7)</f>
        <v/>
      </c>
      <c r="DM6" s="201" t="str">
        <f>IF(กรอกข้อมูลคะแนน!CX7=0,"",กรอกข้อมูลคะแนน!CX7)</f>
        <v/>
      </c>
      <c r="DN6" s="201" t="str">
        <f>IF(กรอกข้อมูลคะแนน!CY7=0,"",กรอกข้อมูลคะแนน!CY7)</f>
        <v/>
      </c>
      <c r="DO6" s="201" t="str">
        <f>IF(กรอกข้อมูลคะแนน!CZ7=0,"",กรอกข้อมูลคะแนน!CZ7)</f>
        <v/>
      </c>
      <c r="DP6" s="201" t="str">
        <f>IF(กรอกข้อมูลคะแนน!DA7=0,"",กรอกข้อมูลคะแนน!DA7)</f>
        <v/>
      </c>
      <c r="DQ6" s="199" t="str">
        <f>IF(กรอกข้อมูลคะแนน!DB7=0,"",IF(กรอกข้อมูลคะแนน!DB7="ร","ร",IF(กรอกข้อมูลคะแนน!DB7&gt;7.9,3,IF(กรอกข้อมูลคะแนน!DB7&gt;5.9,2,IF(กรอกข้อมูลคะแนน!DB7&gt;4.9,1,0)))))</f>
        <v/>
      </c>
    </row>
    <row r="7" spans="1:121" ht="16.5" customHeight="1" x14ac:dyDescent="0.2">
      <c r="A7" s="329" t="s">
        <v>65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157">
        <v>3</v>
      </c>
      <c r="AC7" s="192" t="str">
        <f>IF(กรอกข้อมูลทั่วไป!U6=0,"",กรอกข้อมูลทั่วไป!U6)</f>
        <v/>
      </c>
      <c r="AD7" s="193" t="str">
        <f>IF(กรอกข้อมูลคะแนน!C8=0,"",IF(กรอกข้อมูลคะแนน!C8&lt;(กรอกข้อมูลคะแนน!$C$5/2),"มผ",กรอกข้อมูลคะแนน!C8))</f>
        <v/>
      </c>
      <c r="AE7" s="193" t="str">
        <f>IF(กรอกข้อมูลคะแนน!D8=0,"",IF(กรอกข้อมูลคะแนน!D8&lt;(กรอกข้อมูลคะแนน!$D$5/2),"มผ",กรอกข้อมูลคะแนน!D8))</f>
        <v/>
      </c>
      <c r="AF7" s="193" t="str">
        <f>IF(กรอกข้อมูลคะแนน!E8=0,"",IF(กรอกข้อมูลคะแนน!E8&lt;(กรอกข้อมูลคะแนน!$E$5/2),"มผ",กรอกข้อมูลคะแนน!E8))</f>
        <v/>
      </c>
      <c r="AG7" s="193" t="str">
        <f>IF(กรอกข้อมูลคะแนน!F8=0,"",IF(กรอกข้อมูลคะแนน!F8&lt;(กรอกข้อมูลคะแนน!$F$5/2),"มผ",กรอกข้อมูลคะแนน!F8))</f>
        <v/>
      </c>
      <c r="AH7" s="193" t="str">
        <f>IF(กรอกข้อมูลคะแนน!G8=0,"",IF(กรอกข้อมูลคะแนน!G8&lt;(กรอกข้อมูลคะแนน!$G$5/2),"มผ",กรอกข้อมูลคะแนน!G8))</f>
        <v/>
      </c>
      <c r="AI7" s="193" t="str">
        <f>IF(กรอกข้อมูลคะแนน!H8=0,"",IF(กรอกข้อมูลคะแนน!H8&lt;(กรอกข้อมูลคะแนน!$H$5/2),"มผ",กรอกข้อมูลคะแนน!H8))</f>
        <v/>
      </c>
      <c r="AJ7" s="193" t="str">
        <f>IF(กรอกข้อมูลคะแนน!I8=0,"",IF(กรอกข้อมูลคะแนน!I8&lt;(กรอกข้อมูลคะแนน!$I$5/2),"มผ",กรอกข้อมูลคะแนน!I8))</f>
        <v/>
      </c>
      <c r="AK7" s="193" t="str">
        <f>IF(กรอกข้อมูลคะแนน!K8=0,"",IF(กรอกข้อมูลคะแนน!K8&lt;(กรอกข้อมูลคะแนน!$K$5/2),"มผ",กรอกข้อมูลคะแนน!K8))</f>
        <v/>
      </c>
      <c r="AL7" s="193" t="str">
        <f>IF(กรอกข้อมูลคะแนน!L8=0,"",IF(กรอกข้อมูลคะแนน!L8&lt;(กรอกข้อมูลคะแนน!$L$5/2),"มผ",กรอกข้อมูลคะแนน!L8))</f>
        <v/>
      </c>
      <c r="AM7" s="193" t="str">
        <f>IF(กรอกข้อมูลคะแนน!M8=0,"",IF(กรอกข้อมูลคะแนน!M8&lt;(กรอกข้อมูลคะแนน!$M$5/2),"มผ",กรอกข้อมูลคะแนน!M8))</f>
        <v/>
      </c>
      <c r="AN7" s="193" t="str">
        <f>IF(กรอกข้อมูลคะแนน!N8=0,"",IF(กรอกข้อมูลคะแนน!N8&lt;(กรอกข้อมูลคะแนน!$N$5/2),"มผ",กรอกข้อมูลคะแนน!N8))</f>
        <v/>
      </c>
      <c r="AO7" s="157">
        <v>3</v>
      </c>
      <c r="AP7" s="192" t="str">
        <f>IF(กรอกข้อมูลทั่วไป!U6=0,"",กรอกข้อมูลทั่วไป!U6)</f>
        <v/>
      </c>
      <c r="AQ7" s="193" t="str">
        <f>IF(กรอกข้อมูลคะแนน!O8=0,"",IF(กรอกข้อมูลคะแนน!O8&lt;(กรอกข้อมูลคะแนน!$O$5/2),"มผ",กรอกข้อมูลคะแนน!O8))</f>
        <v/>
      </c>
      <c r="AR7" s="193" t="str">
        <f>IF(กรอกข้อมูลคะแนน!P8=0,"",IF(กรอกข้อมูลคะแนน!P8&lt;(กรอกข้อมูลคะแนน!$P$5/2),"มผ",กรอกข้อมูลคะแนน!P8))</f>
        <v/>
      </c>
      <c r="AS7" s="193" t="str">
        <f>IF(กรอกข้อมูลคะแนน!Q8=0,"",IF(กรอกข้อมูลคะแนน!Q8&lt;(กรอกข้อมูลคะแนน!$Q$5/2),"มผ",กรอกข้อมูลคะแนน!Q8))</f>
        <v/>
      </c>
      <c r="AT7" s="193" t="str">
        <f>IF(กรอกข้อมูลคะแนน!S8=0,"",IF(กรอกข้อมูลคะแนน!S8&lt;(กรอกข้อมูลคะแนน!$S$5/2),"มผ",กรอกข้อมูลคะแนน!S8))</f>
        <v/>
      </c>
      <c r="AU7" s="193" t="str">
        <f>IF(กรอกข้อมูลคะแนน!T8=0,"",IF(กรอกข้อมูลคะแนน!T8&lt;(กรอกข้อมูลคะแนน!$T$5/2),"มผ",กรอกข้อมูลคะแนน!T8))</f>
        <v/>
      </c>
      <c r="AV7" s="193" t="str">
        <f>IF(กรอกข้อมูลคะแนน!U8=0,"",IF(กรอกข้อมูลคะแนน!U8&lt;(กรอกข้อมูลคะแนน!$U$5/2),"มผ",กรอกข้อมูลคะแนน!U8))</f>
        <v/>
      </c>
      <c r="AW7" s="193" t="str">
        <f>IF(กรอกข้อมูลคะแนน!V8=0,"",IF(กรอกข้อมูลคะแนน!V8&lt;(กรอกข้อมูลคะแนน!$V$5/2),"มผ",กรอกข้อมูลคะแนน!V8))</f>
        <v/>
      </c>
      <c r="AX7" s="193" t="str">
        <f>IF(กรอกข้อมูลคะแนน!W8=0,"",IF(กรอกข้อมูลคะแนน!W8&lt;(กรอกข้อมูลคะแนน!$W$5/2),"มผ",กรอกข้อมูลคะแนน!W8))</f>
        <v/>
      </c>
      <c r="AY7" s="193" t="str">
        <f>IF(กรอกข้อมูลคะแนน!X8=0,"",IF(กรอกข้อมูลคะแนน!X8&lt;(กรอกข้อมูลคะแนน!$X$5/2),"มผ",กรอกข้อมูลคะแนน!X8))</f>
        <v/>
      </c>
      <c r="AZ7" s="193" t="str">
        <f>IF(กรอกข้อมูลคะแนน!Y8=0,"",IF(กรอกข้อมูลคะแนน!Y8&lt;(กรอกข้อมูลคะแนน!$Y$5/2),"มผ",กรอกข้อมูลคะแนน!Y8))</f>
        <v/>
      </c>
      <c r="BA7" s="194" t="str">
        <f>IF(กรอกข้อมูลคะแนน!AA8=0,"",กรอกข้อมูลคะแนน!AA8)</f>
        <v/>
      </c>
      <c r="BB7" s="157">
        <v>3</v>
      </c>
      <c r="BC7" s="192" t="str">
        <f>IF(กรอกข้อมูลทั่วไป!U6=0,"",กรอกข้อมูลทั่วไป!U6)</f>
        <v/>
      </c>
      <c r="BD7" s="193" t="str">
        <f>IF(กรอกข้อมูลคะแนน!AB8=0,"",IF(กรอกข้อมูลคะแนน!AB8&lt;(กรอกข้อมูลคะแนน!$AB$5/2),"มผ",กรอกข้อมูลคะแนน!AB8))</f>
        <v/>
      </c>
      <c r="BE7" s="193" t="str">
        <f>IF(กรอกข้อมูลคะแนน!AC8=0,"",IF(กรอกข้อมูลคะแนน!AC8&lt;(กรอกข้อมูลคะแนน!$AC$5/2),"มผ",กรอกข้อมูลคะแนน!AC8))</f>
        <v/>
      </c>
      <c r="BF7" s="193" t="str">
        <f>IF(กรอกข้อมูลคะแนน!AD8=0,"",IF(กรอกข้อมูลคะแนน!AD8&lt;(กรอกข้อมูลคะแนน!$AD$5/2),"มผ",กรอกข้อมูลคะแนน!AD8))</f>
        <v/>
      </c>
      <c r="BG7" s="193" t="str">
        <f>IF(กรอกข้อมูลคะแนน!AE8=0,"",IF(กรอกข้อมูลคะแนน!AE8&lt;(กรอกข้อมูลคะแนน!$AE$5/2),"มผ",กรอกข้อมูลคะแนน!AE8))</f>
        <v/>
      </c>
      <c r="BH7" s="193" t="str">
        <f>IF(กรอกข้อมูลคะแนน!AF8=0,"",IF(กรอกข้อมูลคะแนน!AF8&lt;(กรอกข้อมูลคะแนน!$AF$5/2),"มผ",กรอกข้อมูลคะแนน!AF8))</f>
        <v/>
      </c>
      <c r="BI7" s="193" t="str">
        <f>IF(กรอกข้อมูลคะแนน!AG8=0,"",IF(กรอกข้อมูลคะแนน!AG8&lt;(กรอกข้อมูลคะแนน!$AG$5/2),"มผ",กรอกข้อมูลคะแนน!AG8))</f>
        <v/>
      </c>
      <c r="BJ7" s="193" t="str">
        <f>IF(กรอกข้อมูลคะแนน!AH8=0,"",IF(กรอกข้อมูลคะแนน!AH8&lt;(กรอกข้อมูลคะแนน!$AH$5/2),"มผ",กรอกข้อมูลคะแนน!AH8))</f>
        <v/>
      </c>
      <c r="BK7" s="193" t="str">
        <f>IF(กรอกข้อมูลคะแนน!AJ8=0,"",IF(กรอกข้อมูลคะแนน!AJ8&lt;(กรอกข้อมูลคะแนน!$AJ$5/2),"มผ",กรอกข้อมูลคะแนน!AJ8))</f>
        <v/>
      </c>
      <c r="BL7" s="193" t="str">
        <f>IF(กรอกข้อมูลคะแนน!AK8=0,"",IF(กรอกข้อมูลคะแนน!AK8&lt;(กรอกข้อมูลคะแนน!$AK$5/2),"มผ",กรอกข้อมูลคะแนน!AK8))</f>
        <v/>
      </c>
      <c r="BM7" s="193" t="str">
        <f>IF(กรอกข้อมูลคะแนน!AL8=0,"",IF(กรอกข้อมูลคะแนน!AL8&lt;(กรอกข้อมูลคะแนน!$AL$5/2),"มผ",กรอกข้อมูลคะแนน!AL8))</f>
        <v/>
      </c>
      <c r="BN7" s="193" t="str">
        <f>IF(กรอกข้อมูลคะแนน!AM8=0,"",IF(กรอกข้อมูลคะแนน!AM8&lt;(กรอกข้อมูลคะแนน!$AM$5/2),"มผ",กรอกข้อมูลคะแนน!AM8))</f>
        <v/>
      </c>
      <c r="BO7" s="157">
        <v>3</v>
      </c>
      <c r="BP7" s="192" t="str">
        <f t="shared" si="2"/>
        <v/>
      </c>
      <c r="BQ7" s="193" t="str">
        <f>IF(กรอกข้อมูลคะแนน!AN8=0,"",IF(กรอกข้อมูลคะแนน!AN8&lt;(กรอกข้อมูลคะแนน!$AN$5/2),"มผ",กรอกข้อมูลคะแนน!AN8))</f>
        <v/>
      </c>
      <c r="BR7" s="193" t="str">
        <f>IF(กรอกข้อมูลคะแนน!AO8=0,"",IF(กรอกข้อมูลคะแนน!AO8&lt;(กรอกข้อมูลคะแนน!$AO$5/2),"มผ",กรอกข้อมูลคะแนน!AO8))</f>
        <v/>
      </c>
      <c r="BS7" s="193" t="str">
        <f>IF(กรอกข้อมูลคะแนน!AP8=0,"",IF(กรอกข้อมูลคะแนน!AP8&lt;(กรอกข้อมูลคะแนน!$AP$5/2),"มผ",กรอกข้อมูลคะแนน!AP8))</f>
        <v/>
      </c>
      <c r="BT7" s="193" t="str">
        <f>IF(กรอกข้อมูลคะแนน!AR8=0,"",IF(กรอกข้อมูลคะแนน!AR8&lt;(กรอกข้อมูลคะแนน!$AR$5/2),"มผ",กรอกข้อมูลคะแนน!AR8))</f>
        <v/>
      </c>
      <c r="BU7" s="193" t="str">
        <f>IF(กรอกข้อมูลคะแนน!AS8=0,"",IF(กรอกข้อมูลคะแนน!AS8&lt;(กรอกข้อมูลคะแนน!$AS$5/2),"มผ",กรอกข้อมูลคะแนน!AS8))</f>
        <v/>
      </c>
      <c r="BV7" s="193" t="str">
        <f>IF(กรอกข้อมูลคะแนน!AT8=0,"",IF(กรอกข้อมูลคะแนน!AT8&lt;(กรอกข้อมูลคะแนน!$AT$5/2),"มผ",กรอกข้อมูลคะแนน!AT8))</f>
        <v/>
      </c>
      <c r="BW7" s="193" t="str">
        <f>IF(กรอกข้อมูลคะแนน!AU8=0,"",IF(กรอกข้อมูลคะแนน!AU8&lt;(กรอกข้อมูลคะแนน!$AU$5/2),"มผ",กรอกข้อมูลคะแนน!AU8))</f>
        <v/>
      </c>
      <c r="BX7" s="193" t="str">
        <f>IF(กรอกข้อมูลคะแนน!AV8=0,"",IF(กรอกข้อมูลคะแนน!AV8&lt;(กรอกข้อมูลคะแนน!$AV$5/2),"มผ",กรอกข้อมูลคะแนน!AV8))</f>
        <v/>
      </c>
      <c r="BY7" s="193" t="str">
        <f>IF(กรอกข้อมูลคะแนน!AW8=0,"",IF(กรอกข้อมูลคะแนน!AW8&lt;(กรอกข้อมูลคะแนน!$AW$5/2),"มผ",กรอกข้อมูลคะแนน!AW8))</f>
        <v/>
      </c>
      <c r="BZ7" s="193" t="str">
        <f>IF(กรอกข้อมูลคะแนน!AX8=0,"",IF(กรอกข้อมูลคะแนน!AX8&lt;(กรอกข้อมูลคะแนน!$AX$5/2),"มผ",กรอกข้อมูลคะแนน!AX8))</f>
        <v/>
      </c>
      <c r="CA7" s="194" t="str">
        <f>IF(กรอกข้อมูลคะแนน!AZ8=0,"",กรอกข้อมูลคะแนน!AZ8)</f>
        <v/>
      </c>
      <c r="CB7" s="157">
        <v>3</v>
      </c>
      <c r="CC7" s="194" t="str">
        <f t="shared" si="3"/>
        <v/>
      </c>
      <c r="CD7" s="194" t="str">
        <f t="shared" si="4"/>
        <v/>
      </c>
      <c r="CE7" s="195" t="str">
        <f>IF(กรอกข้อมูลคะแนน!BD8=0,"",กรอกข้อมูลคะแนน!BD8)</f>
        <v/>
      </c>
      <c r="CF7" s="195" t="str">
        <f>IF(กรอกข้อมูลคะแนน!BC8=0,"",กรอกข้อมูลคะแนน!BC8)</f>
        <v/>
      </c>
      <c r="CG7" s="195" t="str">
        <f t="shared" si="0"/>
        <v/>
      </c>
      <c r="CH7" s="195" t="str">
        <f>IF(กรอกข้อมูลคะแนน!BH8=0,"",กรอกข้อมูลคะแนน!BH8)</f>
        <v/>
      </c>
      <c r="CI7" s="195" t="str">
        <f>IF(กรอกข้อมูลคะแนน!BF8=0,"",กรอกข้อมูลคะแนน!BF8)</f>
        <v/>
      </c>
      <c r="CJ7" s="195" t="str">
        <f t="shared" si="1"/>
        <v/>
      </c>
      <c r="CK7" s="178" t="str">
        <f t="shared" si="5"/>
        <v/>
      </c>
      <c r="CL7" s="178" t="str">
        <f t="shared" si="6"/>
        <v/>
      </c>
      <c r="CM7" s="195" t="str">
        <f t="shared" si="7"/>
        <v/>
      </c>
      <c r="CN7" s="194" t="str">
        <f>IF(CM7="","",IF(CM7="ร","ร",VLOOKUP(CM7,ช่วงคะแนน!$H$8:$I$15,2)))</f>
        <v/>
      </c>
      <c r="CO7" s="196"/>
      <c r="CP7" s="202">
        <v>3</v>
      </c>
      <c r="CQ7" s="198" t="str">
        <f>IF(กรอกข้อมูลคะแนน!CD8=0,"",กรอกข้อมูลคะแนน!CD8)</f>
        <v/>
      </c>
      <c r="CR7" s="198" t="str">
        <f>IF(กรอกข้อมูลคะแนน!CE8=0,"",กรอกข้อมูลคะแนน!CE8)</f>
        <v/>
      </c>
      <c r="CS7" s="198" t="str">
        <f>IF(กรอกข้อมูลคะแนน!CF8=0,"",กรอกข้อมูลคะแนน!CF8)</f>
        <v/>
      </c>
      <c r="CT7" s="198" t="str">
        <f>IF(กรอกข้อมูลคะแนน!CG8=0,"",กรอกข้อมูลคะแนน!CG8)</f>
        <v/>
      </c>
      <c r="CU7" s="198" t="str">
        <f>IF(กรอกข้อมูลคะแนน!CH8=0,"",กรอกข้อมูลคะแนน!CH8)</f>
        <v/>
      </c>
      <c r="CV7" s="198" t="str">
        <f>IF(กรอกข้อมูลคะแนน!CI8=0,"",กรอกข้อมูลคะแนน!CI8)</f>
        <v/>
      </c>
      <c r="CW7" s="198" t="str">
        <f>IF(กรอกข้อมูลคะแนน!CJ8=0,"",กรอกข้อมูลคะแนน!CJ8)</f>
        <v/>
      </c>
      <c r="CX7" s="198" t="str">
        <f>IF(กรอกข้อมูลคะแนน!CK8=0,"",กรอกข้อมูลคะแนน!CK8)</f>
        <v/>
      </c>
      <c r="CY7" s="199" t="str">
        <f t="shared" si="8"/>
        <v/>
      </c>
      <c r="CZ7" s="200"/>
      <c r="DA7" s="202">
        <v>3</v>
      </c>
      <c r="DB7" s="201" t="str">
        <f>IF(กรอกข้อมูลคะแนน!CM8=0,"",กรอกข้อมูลคะแนน!CM8)</f>
        <v/>
      </c>
      <c r="DC7" s="201" t="str">
        <f>IF(กรอกข้อมูลคะแนน!CN8=0,"",กรอกข้อมูลคะแนน!CN8)</f>
        <v/>
      </c>
      <c r="DD7" s="201" t="str">
        <f>IF(กรอกข้อมูลคะแนน!CO8=0,"",กรอกข้อมูลคะแนน!CO8)</f>
        <v/>
      </c>
      <c r="DE7" s="201" t="str">
        <f>IF(กรอกข้อมูลคะแนน!CP8=0,"",กรอกข้อมูลคะแนน!CP8)</f>
        <v/>
      </c>
      <c r="DF7" s="201" t="str">
        <f>IF(กรอกข้อมูลคะแนน!CQ8=0,"",กรอกข้อมูลคะแนน!CQ8)</f>
        <v/>
      </c>
      <c r="DG7" s="201" t="str">
        <f>IF(กรอกข้อมูลคะแนน!CR8=0,"",กรอกข้อมูลคะแนน!CR8)</f>
        <v/>
      </c>
      <c r="DH7" s="201" t="str">
        <f>IF(กรอกข้อมูลคะแนน!CS8=0,"",กรอกข้อมูลคะแนน!CS8)</f>
        <v/>
      </c>
      <c r="DI7" s="201" t="str">
        <f>IF(กรอกข้อมูลคะแนน!CT8=0,"",กรอกข้อมูลคะแนน!CT8)</f>
        <v/>
      </c>
      <c r="DJ7" s="201" t="str">
        <f>IF(กรอกข้อมูลคะแนน!CU8=0,"",กรอกข้อมูลคะแนน!CU8)</f>
        <v/>
      </c>
      <c r="DK7" s="201" t="str">
        <f>IF(กรอกข้อมูลคะแนน!CV8=0,"",กรอกข้อมูลคะแนน!CV8)</f>
        <v/>
      </c>
      <c r="DL7" s="201" t="str">
        <f>IF(กรอกข้อมูลคะแนน!CW8=0,"",กรอกข้อมูลคะแนน!CW8)</f>
        <v/>
      </c>
      <c r="DM7" s="201" t="str">
        <f>IF(กรอกข้อมูลคะแนน!CX8=0,"",กรอกข้อมูลคะแนน!CX8)</f>
        <v/>
      </c>
      <c r="DN7" s="201" t="str">
        <f>IF(กรอกข้อมูลคะแนน!CY8=0,"",กรอกข้อมูลคะแนน!CY8)</f>
        <v/>
      </c>
      <c r="DO7" s="201" t="str">
        <f>IF(กรอกข้อมูลคะแนน!CZ8=0,"",กรอกข้อมูลคะแนน!CZ8)</f>
        <v/>
      </c>
      <c r="DP7" s="201" t="str">
        <f>IF(กรอกข้อมูลคะแนน!DA8=0,"",กรอกข้อมูลคะแนน!DA8)</f>
        <v/>
      </c>
      <c r="DQ7" s="199" t="str">
        <f>IF(กรอกข้อมูลคะแนน!DB8=0,"",IF(กรอกข้อมูลคะแนน!DB8="ร","ร",IF(กรอกข้อมูลคะแนน!DB8&gt;7.9,3,IF(กรอกข้อมูลคะแนน!DB8&gt;5.9,2,IF(กรอกข้อมูลคะแนน!DB8&gt;4.9,1,0)))))</f>
        <v/>
      </c>
    </row>
    <row r="8" spans="1:121" ht="17.100000000000001" customHeight="1" x14ac:dyDescent="0.2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157">
        <v>4</v>
      </c>
      <c r="AC8" s="192" t="str">
        <f>IF(กรอกข้อมูลทั่วไป!U7=0,"",กรอกข้อมูลทั่วไป!U7)</f>
        <v/>
      </c>
      <c r="AD8" s="193" t="str">
        <f>IF(กรอกข้อมูลคะแนน!C9=0,"",IF(กรอกข้อมูลคะแนน!C9&lt;(กรอกข้อมูลคะแนน!$C$5/2),"มผ",กรอกข้อมูลคะแนน!C9))</f>
        <v/>
      </c>
      <c r="AE8" s="193" t="str">
        <f>IF(กรอกข้อมูลคะแนน!D9=0,"",IF(กรอกข้อมูลคะแนน!D9&lt;(กรอกข้อมูลคะแนน!$D$5/2),"มผ",กรอกข้อมูลคะแนน!D9))</f>
        <v/>
      </c>
      <c r="AF8" s="193" t="str">
        <f>IF(กรอกข้อมูลคะแนน!E9=0,"",IF(กรอกข้อมูลคะแนน!E9&lt;(กรอกข้อมูลคะแนน!$E$5/2),"มผ",กรอกข้อมูลคะแนน!E9))</f>
        <v/>
      </c>
      <c r="AG8" s="193" t="str">
        <f>IF(กรอกข้อมูลคะแนน!F9=0,"",IF(กรอกข้อมูลคะแนน!F9&lt;(กรอกข้อมูลคะแนน!$F$5/2),"มผ",กรอกข้อมูลคะแนน!F9))</f>
        <v/>
      </c>
      <c r="AH8" s="193" t="str">
        <f>IF(กรอกข้อมูลคะแนน!G9=0,"",IF(กรอกข้อมูลคะแนน!G9&lt;(กรอกข้อมูลคะแนน!$G$5/2),"มผ",กรอกข้อมูลคะแนน!G9))</f>
        <v/>
      </c>
      <c r="AI8" s="193" t="str">
        <f>IF(กรอกข้อมูลคะแนน!H9=0,"",IF(กรอกข้อมูลคะแนน!H9&lt;(กรอกข้อมูลคะแนน!$H$5/2),"มผ",กรอกข้อมูลคะแนน!H9))</f>
        <v/>
      </c>
      <c r="AJ8" s="193" t="str">
        <f>IF(กรอกข้อมูลคะแนน!I9=0,"",IF(กรอกข้อมูลคะแนน!I9&lt;(กรอกข้อมูลคะแนน!$I$5/2),"มผ",กรอกข้อมูลคะแนน!I9))</f>
        <v/>
      </c>
      <c r="AK8" s="193" t="str">
        <f>IF(กรอกข้อมูลคะแนน!K9=0,"",IF(กรอกข้อมูลคะแนน!K9&lt;(กรอกข้อมูลคะแนน!$K$5/2),"มผ",กรอกข้อมูลคะแนน!K9))</f>
        <v/>
      </c>
      <c r="AL8" s="193" t="str">
        <f>IF(กรอกข้อมูลคะแนน!L9=0,"",IF(กรอกข้อมูลคะแนน!L9&lt;(กรอกข้อมูลคะแนน!$L$5/2),"มผ",กรอกข้อมูลคะแนน!L9))</f>
        <v/>
      </c>
      <c r="AM8" s="193" t="str">
        <f>IF(กรอกข้อมูลคะแนน!M9=0,"",IF(กรอกข้อมูลคะแนน!M9&lt;(กรอกข้อมูลคะแนน!$M$5/2),"มผ",กรอกข้อมูลคะแนน!M9))</f>
        <v/>
      </c>
      <c r="AN8" s="193" t="str">
        <f>IF(กรอกข้อมูลคะแนน!N9=0,"",IF(กรอกข้อมูลคะแนน!N9&lt;(กรอกข้อมูลคะแนน!$N$5/2),"มผ",กรอกข้อมูลคะแนน!N9))</f>
        <v/>
      </c>
      <c r="AO8" s="157">
        <v>4</v>
      </c>
      <c r="AP8" s="192" t="str">
        <f>IF(กรอกข้อมูลทั่วไป!U7=0,"",กรอกข้อมูลทั่วไป!U7)</f>
        <v/>
      </c>
      <c r="AQ8" s="193" t="str">
        <f>IF(กรอกข้อมูลคะแนน!O9=0,"",IF(กรอกข้อมูลคะแนน!O9&lt;(กรอกข้อมูลคะแนน!$O$5/2),"มผ",กรอกข้อมูลคะแนน!O9))</f>
        <v/>
      </c>
      <c r="AR8" s="193" t="str">
        <f>IF(กรอกข้อมูลคะแนน!P9=0,"",IF(กรอกข้อมูลคะแนน!P9&lt;(กรอกข้อมูลคะแนน!$P$5/2),"มผ",กรอกข้อมูลคะแนน!P9))</f>
        <v/>
      </c>
      <c r="AS8" s="193" t="str">
        <f>IF(กรอกข้อมูลคะแนน!Q9=0,"",IF(กรอกข้อมูลคะแนน!Q9&lt;(กรอกข้อมูลคะแนน!$Q$5/2),"มผ",กรอกข้อมูลคะแนน!Q9))</f>
        <v/>
      </c>
      <c r="AT8" s="193" t="str">
        <f>IF(กรอกข้อมูลคะแนน!S9=0,"",IF(กรอกข้อมูลคะแนน!S9&lt;(กรอกข้อมูลคะแนน!$S$5/2),"มผ",กรอกข้อมูลคะแนน!S9))</f>
        <v/>
      </c>
      <c r="AU8" s="193" t="str">
        <f>IF(กรอกข้อมูลคะแนน!T9=0,"",IF(กรอกข้อมูลคะแนน!T9&lt;(กรอกข้อมูลคะแนน!$T$5/2),"มผ",กรอกข้อมูลคะแนน!T9))</f>
        <v/>
      </c>
      <c r="AV8" s="193" t="str">
        <f>IF(กรอกข้อมูลคะแนน!U9=0,"",IF(กรอกข้อมูลคะแนน!U9&lt;(กรอกข้อมูลคะแนน!$U$5/2),"มผ",กรอกข้อมูลคะแนน!U9))</f>
        <v/>
      </c>
      <c r="AW8" s="193" t="str">
        <f>IF(กรอกข้อมูลคะแนน!V9=0,"",IF(กรอกข้อมูลคะแนน!V9&lt;(กรอกข้อมูลคะแนน!$V$5/2),"มผ",กรอกข้อมูลคะแนน!V9))</f>
        <v/>
      </c>
      <c r="AX8" s="193" t="str">
        <f>IF(กรอกข้อมูลคะแนน!W9=0,"",IF(กรอกข้อมูลคะแนน!W9&lt;(กรอกข้อมูลคะแนน!$W$5/2),"มผ",กรอกข้อมูลคะแนน!W9))</f>
        <v/>
      </c>
      <c r="AY8" s="193" t="str">
        <f>IF(กรอกข้อมูลคะแนน!X9=0,"",IF(กรอกข้อมูลคะแนน!X9&lt;(กรอกข้อมูลคะแนน!$X$5/2),"มผ",กรอกข้อมูลคะแนน!X9))</f>
        <v/>
      </c>
      <c r="AZ8" s="193" t="str">
        <f>IF(กรอกข้อมูลคะแนน!Y9=0,"",IF(กรอกข้อมูลคะแนน!Y9&lt;(กรอกข้อมูลคะแนน!$Y$5/2),"มผ",กรอกข้อมูลคะแนน!Y9))</f>
        <v/>
      </c>
      <c r="BA8" s="194" t="str">
        <f>IF(กรอกข้อมูลคะแนน!AA9=0,"",กรอกข้อมูลคะแนน!AA9)</f>
        <v/>
      </c>
      <c r="BB8" s="157">
        <v>4</v>
      </c>
      <c r="BC8" s="192" t="str">
        <f>IF(กรอกข้อมูลทั่วไป!U7=0,"",กรอกข้อมูลทั่วไป!U7)</f>
        <v/>
      </c>
      <c r="BD8" s="193" t="str">
        <f>IF(กรอกข้อมูลคะแนน!AB9=0,"",IF(กรอกข้อมูลคะแนน!AB9&lt;(กรอกข้อมูลคะแนน!$AB$5/2),"มผ",กรอกข้อมูลคะแนน!AB9))</f>
        <v/>
      </c>
      <c r="BE8" s="193" t="str">
        <f>IF(กรอกข้อมูลคะแนน!AC9=0,"",IF(กรอกข้อมูลคะแนน!AC9&lt;(กรอกข้อมูลคะแนน!$AC$5/2),"มผ",กรอกข้อมูลคะแนน!AC9))</f>
        <v/>
      </c>
      <c r="BF8" s="193" t="str">
        <f>IF(กรอกข้อมูลคะแนน!AD9=0,"",IF(กรอกข้อมูลคะแนน!AD9&lt;(กรอกข้อมูลคะแนน!$AD$5/2),"มผ",กรอกข้อมูลคะแนน!AD9))</f>
        <v/>
      </c>
      <c r="BG8" s="193" t="str">
        <f>IF(กรอกข้อมูลคะแนน!AE9=0,"",IF(กรอกข้อมูลคะแนน!AE9&lt;(กรอกข้อมูลคะแนน!$AE$5/2),"มผ",กรอกข้อมูลคะแนน!AE9))</f>
        <v/>
      </c>
      <c r="BH8" s="193" t="str">
        <f>IF(กรอกข้อมูลคะแนน!AF9=0,"",IF(กรอกข้อมูลคะแนน!AF9&lt;(กรอกข้อมูลคะแนน!$AF$5/2),"มผ",กรอกข้อมูลคะแนน!AF9))</f>
        <v/>
      </c>
      <c r="BI8" s="193" t="str">
        <f>IF(กรอกข้อมูลคะแนน!AG9=0,"",IF(กรอกข้อมูลคะแนน!AG9&lt;(กรอกข้อมูลคะแนน!$AG$5/2),"มผ",กรอกข้อมูลคะแนน!AG9))</f>
        <v/>
      </c>
      <c r="BJ8" s="193" t="str">
        <f>IF(กรอกข้อมูลคะแนน!AH9=0,"",IF(กรอกข้อมูลคะแนน!AH9&lt;(กรอกข้อมูลคะแนน!$AH$5/2),"มผ",กรอกข้อมูลคะแนน!AH9))</f>
        <v/>
      </c>
      <c r="BK8" s="193" t="str">
        <f>IF(กรอกข้อมูลคะแนน!AJ9=0,"",IF(กรอกข้อมูลคะแนน!AJ9&lt;(กรอกข้อมูลคะแนน!$AJ$5/2),"มผ",กรอกข้อมูลคะแนน!AJ9))</f>
        <v/>
      </c>
      <c r="BL8" s="193" t="str">
        <f>IF(กรอกข้อมูลคะแนน!AK9=0,"",IF(กรอกข้อมูลคะแนน!AK9&lt;(กรอกข้อมูลคะแนน!$AK$5/2),"มผ",กรอกข้อมูลคะแนน!AK9))</f>
        <v/>
      </c>
      <c r="BM8" s="193" t="str">
        <f>IF(กรอกข้อมูลคะแนน!AL9=0,"",IF(กรอกข้อมูลคะแนน!AL9&lt;(กรอกข้อมูลคะแนน!$AL$5/2),"มผ",กรอกข้อมูลคะแนน!AL9))</f>
        <v/>
      </c>
      <c r="BN8" s="193" t="str">
        <f>IF(กรอกข้อมูลคะแนน!AM9=0,"",IF(กรอกข้อมูลคะแนน!AM9&lt;(กรอกข้อมูลคะแนน!$AM$5/2),"มผ",กรอกข้อมูลคะแนน!AM9))</f>
        <v/>
      </c>
      <c r="BO8" s="157">
        <v>4</v>
      </c>
      <c r="BP8" s="192" t="str">
        <f t="shared" si="2"/>
        <v/>
      </c>
      <c r="BQ8" s="193" t="str">
        <f>IF(กรอกข้อมูลคะแนน!AN9=0,"",IF(กรอกข้อมูลคะแนน!AN9&lt;(กรอกข้อมูลคะแนน!$AN$5/2),"มผ",กรอกข้อมูลคะแนน!AN9))</f>
        <v/>
      </c>
      <c r="BR8" s="193" t="str">
        <f>IF(กรอกข้อมูลคะแนน!AO9=0,"",IF(กรอกข้อมูลคะแนน!AO9&lt;(กรอกข้อมูลคะแนน!$AO$5/2),"มผ",กรอกข้อมูลคะแนน!AO9))</f>
        <v/>
      </c>
      <c r="BS8" s="193" t="str">
        <f>IF(กรอกข้อมูลคะแนน!AP9=0,"",IF(กรอกข้อมูลคะแนน!AP9&lt;(กรอกข้อมูลคะแนน!$AP$5/2),"มผ",กรอกข้อมูลคะแนน!AP9))</f>
        <v/>
      </c>
      <c r="BT8" s="193" t="str">
        <f>IF(กรอกข้อมูลคะแนน!AR9=0,"",IF(กรอกข้อมูลคะแนน!AR9&lt;(กรอกข้อมูลคะแนน!$AR$5/2),"มผ",กรอกข้อมูลคะแนน!AR9))</f>
        <v/>
      </c>
      <c r="BU8" s="193" t="str">
        <f>IF(กรอกข้อมูลคะแนน!AS9=0,"",IF(กรอกข้อมูลคะแนน!AS9&lt;(กรอกข้อมูลคะแนน!$AS$5/2),"มผ",กรอกข้อมูลคะแนน!AS9))</f>
        <v/>
      </c>
      <c r="BV8" s="193" t="str">
        <f>IF(กรอกข้อมูลคะแนน!AT9=0,"",IF(กรอกข้อมูลคะแนน!AT9&lt;(กรอกข้อมูลคะแนน!$AT$5/2),"มผ",กรอกข้อมูลคะแนน!AT9))</f>
        <v/>
      </c>
      <c r="BW8" s="193" t="str">
        <f>IF(กรอกข้อมูลคะแนน!AU9=0,"",IF(กรอกข้อมูลคะแนน!AU9&lt;(กรอกข้อมูลคะแนน!$AU$5/2),"มผ",กรอกข้อมูลคะแนน!AU9))</f>
        <v/>
      </c>
      <c r="BX8" s="193" t="str">
        <f>IF(กรอกข้อมูลคะแนน!AV9=0,"",IF(กรอกข้อมูลคะแนน!AV9&lt;(กรอกข้อมูลคะแนน!$AV$5/2),"มผ",กรอกข้อมูลคะแนน!AV9))</f>
        <v/>
      </c>
      <c r="BY8" s="193" t="str">
        <f>IF(กรอกข้อมูลคะแนน!AW9=0,"",IF(กรอกข้อมูลคะแนน!AW9&lt;(กรอกข้อมูลคะแนน!$AW$5/2),"มผ",กรอกข้อมูลคะแนน!AW9))</f>
        <v/>
      </c>
      <c r="BZ8" s="193" t="str">
        <f>IF(กรอกข้อมูลคะแนน!AX9=0,"",IF(กรอกข้อมูลคะแนน!AX9&lt;(กรอกข้อมูลคะแนน!$AX$5/2),"มผ",กรอกข้อมูลคะแนน!AX9))</f>
        <v/>
      </c>
      <c r="CA8" s="194" t="str">
        <f>IF(กรอกข้อมูลคะแนน!AZ9=0,"",กรอกข้อมูลคะแนน!AZ9)</f>
        <v/>
      </c>
      <c r="CB8" s="157">
        <v>4</v>
      </c>
      <c r="CC8" s="194" t="str">
        <f t="shared" si="3"/>
        <v/>
      </c>
      <c r="CD8" s="194" t="str">
        <f t="shared" si="4"/>
        <v/>
      </c>
      <c r="CE8" s="195" t="str">
        <f>IF(กรอกข้อมูลคะแนน!BD9=0,"",กรอกข้อมูลคะแนน!BD9)</f>
        <v/>
      </c>
      <c r="CF8" s="195" t="str">
        <f>IF(กรอกข้อมูลคะแนน!BC9=0,"",กรอกข้อมูลคะแนน!BC9)</f>
        <v/>
      </c>
      <c r="CG8" s="195" t="str">
        <f t="shared" si="0"/>
        <v/>
      </c>
      <c r="CH8" s="195" t="str">
        <f>IF(กรอกข้อมูลคะแนน!BH9=0,"",กรอกข้อมูลคะแนน!BH9)</f>
        <v/>
      </c>
      <c r="CI8" s="195" t="str">
        <f>IF(กรอกข้อมูลคะแนน!BF9=0,"",กรอกข้อมูลคะแนน!BF9)</f>
        <v/>
      </c>
      <c r="CJ8" s="195" t="str">
        <f t="shared" si="1"/>
        <v/>
      </c>
      <c r="CK8" s="178" t="str">
        <f t="shared" si="5"/>
        <v/>
      </c>
      <c r="CL8" s="178" t="str">
        <f t="shared" si="6"/>
        <v/>
      </c>
      <c r="CM8" s="195" t="str">
        <f t="shared" si="7"/>
        <v/>
      </c>
      <c r="CN8" s="194" t="str">
        <f>IF(CM8="","",IF(CM8="ร","ร",VLOOKUP(CM8,ช่วงคะแนน!$H$8:$I$15,2)))</f>
        <v/>
      </c>
      <c r="CO8" s="196"/>
      <c r="CP8" s="202">
        <v>4</v>
      </c>
      <c r="CQ8" s="198" t="str">
        <f>IF(กรอกข้อมูลคะแนน!CD9=0,"",กรอกข้อมูลคะแนน!CD9)</f>
        <v/>
      </c>
      <c r="CR8" s="198" t="str">
        <f>IF(กรอกข้อมูลคะแนน!CE9=0,"",กรอกข้อมูลคะแนน!CE9)</f>
        <v/>
      </c>
      <c r="CS8" s="198" t="str">
        <f>IF(กรอกข้อมูลคะแนน!CF9=0,"",กรอกข้อมูลคะแนน!CF9)</f>
        <v/>
      </c>
      <c r="CT8" s="198" t="str">
        <f>IF(กรอกข้อมูลคะแนน!CG9=0,"",กรอกข้อมูลคะแนน!CG9)</f>
        <v/>
      </c>
      <c r="CU8" s="198" t="str">
        <f>IF(กรอกข้อมูลคะแนน!CH9=0,"",กรอกข้อมูลคะแนน!CH9)</f>
        <v/>
      </c>
      <c r="CV8" s="198" t="str">
        <f>IF(กรอกข้อมูลคะแนน!CI9=0,"",กรอกข้อมูลคะแนน!CI9)</f>
        <v/>
      </c>
      <c r="CW8" s="198" t="str">
        <f>IF(กรอกข้อมูลคะแนน!CJ9=0,"",กรอกข้อมูลคะแนน!CJ9)</f>
        <v/>
      </c>
      <c r="CX8" s="198" t="str">
        <f>IF(กรอกข้อมูลคะแนน!CK9=0,"",กรอกข้อมูลคะแนน!CK9)</f>
        <v/>
      </c>
      <c r="CY8" s="199" t="str">
        <f t="shared" si="8"/>
        <v/>
      </c>
      <c r="CZ8" s="200"/>
      <c r="DA8" s="202">
        <v>4</v>
      </c>
      <c r="DB8" s="201" t="str">
        <f>IF(กรอกข้อมูลคะแนน!CM9=0,"",กรอกข้อมูลคะแนน!CM9)</f>
        <v/>
      </c>
      <c r="DC8" s="201" t="str">
        <f>IF(กรอกข้อมูลคะแนน!CN9=0,"",กรอกข้อมูลคะแนน!CN9)</f>
        <v/>
      </c>
      <c r="DD8" s="201" t="str">
        <f>IF(กรอกข้อมูลคะแนน!CO9=0,"",กรอกข้อมูลคะแนน!CO9)</f>
        <v/>
      </c>
      <c r="DE8" s="201" t="str">
        <f>IF(กรอกข้อมูลคะแนน!CP9=0,"",กรอกข้อมูลคะแนน!CP9)</f>
        <v/>
      </c>
      <c r="DF8" s="201" t="str">
        <f>IF(กรอกข้อมูลคะแนน!CQ9=0,"",กรอกข้อมูลคะแนน!CQ9)</f>
        <v/>
      </c>
      <c r="DG8" s="201" t="str">
        <f>IF(กรอกข้อมูลคะแนน!CR9=0,"",กรอกข้อมูลคะแนน!CR9)</f>
        <v/>
      </c>
      <c r="DH8" s="201" t="str">
        <f>IF(กรอกข้อมูลคะแนน!CS9=0,"",กรอกข้อมูลคะแนน!CS9)</f>
        <v/>
      </c>
      <c r="DI8" s="201" t="str">
        <f>IF(กรอกข้อมูลคะแนน!CT9=0,"",กรอกข้อมูลคะแนน!CT9)</f>
        <v/>
      </c>
      <c r="DJ8" s="201" t="str">
        <f>IF(กรอกข้อมูลคะแนน!CU9=0,"",กรอกข้อมูลคะแนน!CU9)</f>
        <v/>
      </c>
      <c r="DK8" s="201" t="str">
        <f>IF(กรอกข้อมูลคะแนน!CV9=0,"",กรอกข้อมูลคะแนน!CV9)</f>
        <v/>
      </c>
      <c r="DL8" s="201" t="str">
        <f>IF(กรอกข้อมูลคะแนน!CW9=0,"",กรอกข้อมูลคะแนน!CW9)</f>
        <v/>
      </c>
      <c r="DM8" s="201" t="str">
        <f>IF(กรอกข้อมูลคะแนน!CX9=0,"",กรอกข้อมูลคะแนน!CX9)</f>
        <v/>
      </c>
      <c r="DN8" s="201" t="str">
        <f>IF(กรอกข้อมูลคะแนน!CY9=0,"",กรอกข้อมูลคะแนน!CY9)</f>
        <v/>
      </c>
      <c r="DO8" s="201" t="str">
        <f>IF(กรอกข้อมูลคะแนน!CZ9=0,"",กรอกข้อมูลคะแนน!CZ9)</f>
        <v/>
      </c>
      <c r="DP8" s="201" t="str">
        <f>IF(กรอกข้อมูลคะแนน!DA9=0,"",กรอกข้อมูลคะแนน!DA9)</f>
        <v/>
      </c>
      <c r="DQ8" s="199" t="str">
        <f>IF(กรอกข้อมูลคะแนน!DB9=0,"",IF(กรอกข้อมูลคะแนน!DB9="ร","ร",IF(กรอกข้อมูลคะแนน!DB9&gt;7.9,3,IF(กรอกข้อมูลคะแนน!DB9&gt;5.9,2,IF(กรอกข้อมูลคะแนน!DB9&gt;4.9,1,0)))))</f>
        <v/>
      </c>
    </row>
    <row r="9" spans="1:121" ht="16.5" customHeight="1" x14ac:dyDescent="0.2">
      <c r="A9" s="346" t="s">
        <v>66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157">
        <v>5</v>
      </c>
      <c r="AC9" s="192" t="str">
        <f>IF(กรอกข้อมูลทั่วไป!U8=0,"",กรอกข้อมูลทั่วไป!U8)</f>
        <v/>
      </c>
      <c r="AD9" s="193" t="str">
        <f>IF(กรอกข้อมูลคะแนน!C10=0,"",IF(กรอกข้อมูลคะแนน!C10&lt;(กรอกข้อมูลคะแนน!$C$5/2),"มผ",กรอกข้อมูลคะแนน!C10))</f>
        <v/>
      </c>
      <c r="AE9" s="193" t="str">
        <f>IF(กรอกข้อมูลคะแนน!D10=0,"",IF(กรอกข้อมูลคะแนน!D10&lt;(กรอกข้อมูลคะแนน!$D$5/2),"มผ",กรอกข้อมูลคะแนน!D10))</f>
        <v/>
      </c>
      <c r="AF9" s="193" t="str">
        <f>IF(กรอกข้อมูลคะแนน!E10=0,"",IF(กรอกข้อมูลคะแนน!E10&lt;(กรอกข้อมูลคะแนน!$E$5/2),"มผ",กรอกข้อมูลคะแนน!E10))</f>
        <v/>
      </c>
      <c r="AG9" s="193" t="str">
        <f>IF(กรอกข้อมูลคะแนน!F10=0,"",IF(กรอกข้อมูลคะแนน!F10&lt;(กรอกข้อมูลคะแนน!$F$5/2),"มผ",กรอกข้อมูลคะแนน!F10))</f>
        <v/>
      </c>
      <c r="AH9" s="193" t="str">
        <f>IF(กรอกข้อมูลคะแนน!G10=0,"",IF(กรอกข้อมูลคะแนน!G10&lt;(กรอกข้อมูลคะแนน!$G$5/2),"มผ",กรอกข้อมูลคะแนน!G10))</f>
        <v/>
      </c>
      <c r="AI9" s="193" t="str">
        <f>IF(กรอกข้อมูลคะแนน!H10=0,"",IF(กรอกข้อมูลคะแนน!H10&lt;(กรอกข้อมูลคะแนน!$H$5/2),"มผ",กรอกข้อมูลคะแนน!H10))</f>
        <v/>
      </c>
      <c r="AJ9" s="193" t="str">
        <f>IF(กรอกข้อมูลคะแนน!I10=0,"",IF(กรอกข้อมูลคะแนน!I10&lt;(กรอกข้อมูลคะแนน!$I$5/2),"มผ",กรอกข้อมูลคะแนน!I10))</f>
        <v/>
      </c>
      <c r="AK9" s="193" t="str">
        <f>IF(กรอกข้อมูลคะแนน!K10=0,"",IF(กรอกข้อมูลคะแนน!K10&lt;(กรอกข้อมูลคะแนน!$K$5/2),"มผ",กรอกข้อมูลคะแนน!K10))</f>
        <v/>
      </c>
      <c r="AL9" s="193" t="str">
        <f>IF(กรอกข้อมูลคะแนน!L10=0,"",IF(กรอกข้อมูลคะแนน!L10&lt;(กรอกข้อมูลคะแนน!$L$5/2),"มผ",กรอกข้อมูลคะแนน!L10))</f>
        <v/>
      </c>
      <c r="AM9" s="193" t="str">
        <f>IF(กรอกข้อมูลคะแนน!M10=0,"",IF(กรอกข้อมูลคะแนน!M10&lt;(กรอกข้อมูลคะแนน!$M$5/2),"มผ",กรอกข้อมูลคะแนน!M10))</f>
        <v/>
      </c>
      <c r="AN9" s="193" t="str">
        <f>IF(กรอกข้อมูลคะแนน!N10=0,"",IF(กรอกข้อมูลคะแนน!N10&lt;(กรอกข้อมูลคะแนน!$N$5/2),"มผ",กรอกข้อมูลคะแนน!N10))</f>
        <v/>
      </c>
      <c r="AO9" s="157">
        <v>5</v>
      </c>
      <c r="AP9" s="192" t="str">
        <f>IF(กรอกข้อมูลทั่วไป!U8=0,"",กรอกข้อมูลทั่วไป!U8)</f>
        <v/>
      </c>
      <c r="AQ9" s="193" t="str">
        <f>IF(กรอกข้อมูลคะแนน!O10=0,"",IF(กรอกข้อมูลคะแนน!O10&lt;(กรอกข้อมูลคะแนน!$O$5/2),"มผ",กรอกข้อมูลคะแนน!O10))</f>
        <v/>
      </c>
      <c r="AR9" s="193" t="str">
        <f>IF(กรอกข้อมูลคะแนน!P10=0,"",IF(กรอกข้อมูลคะแนน!P10&lt;(กรอกข้อมูลคะแนน!$P$5/2),"มผ",กรอกข้อมูลคะแนน!P10))</f>
        <v/>
      </c>
      <c r="AS9" s="193" t="str">
        <f>IF(กรอกข้อมูลคะแนน!Q10=0,"",IF(กรอกข้อมูลคะแนน!Q10&lt;(กรอกข้อมูลคะแนน!$Q$5/2),"มผ",กรอกข้อมูลคะแนน!Q10))</f>
        <v/>
      </c>
      <c r="AT9" s="193" t="str">
        <f>IF(กรอกข้อมูลคะแนน!S10=0,"",IF(กรอกข้อมูลคะแนน!S10&lt;(กรอกข้อมูลคะแนน!$S$5/2),"มผ",กรอกข้อมูลคะแนน!S10))</f>
        <v/>
      </c>
      <c r="AU9" s="193" t="str">
        <f>IF(กรอกข้อมูลคะแนน!T10=0,"",IF(กรอกข้อมูลคะแนน!T10&lt;(กรอกข้อมูลคะแนน!$T$5/2),"มผ",กรอกข้อมูลคะแนน!T10))</f>
        <v/>
      </c>
      <c r="AV9" s="193" t="str">
        <f>IF(กรอกข้อมูลคะแนน!U10=0,"",IF(กรอกข้อมูลคะแนน!U10&lt;(กรอกข้อมูลคะแนน!$U$5/2),"มผ",กรอกข้อมูลคะแนน!U10))</f>
        <v/>
      </c>
      <c r="AW9" s="193" t="str">
        <f>IF(กรอกข้อมูลคะแนน!V10=0,"",IF(กรอกข้อมูลคะแนน!V10&lt;(กรอกข้อมูลคะแนน!$V$5/2),"มผ",กรอกข้อมูลคะแนน!V10))</f>
        <v/>
      </c>
      <c r="AX9" s="193" t="str">
        <f>IF(กรอกข้อมูลคะแนน!W10=0,"",IF(กรอกข้อมูลคะแนน!W10&lt;(กรอกข้อมูลคะแนน!$W$5/2),"มผ",กรอกข้อมูลคะแนน!W10))</f>
        <v/>
      </c>
      <c r="AY9" s="193" t="str">
        <f>IF(กรอกข้อมูลคะแนน!X10=0,"",IF(กรอกข้อมูลคะแนน!X10&lt;(กรอกข้อมูลคะแนน!$X$5/2),"มผ",กรอกข้อมูลคะแนน!X10))</f>
        <v/>
      </c>
      <c r="AZ9" s="193" t="str">
        <f>IF(กรอกข้อมูลคะแนน!Y10=0,"",IF(กรอกข้อมูลคะแนน!Y10&lt;(กรอกข้อมูลคะแนน!$Y$5/2),"มผ",กรอกข้อมูลคะแนน!Y10))</f>
        <v/>
      </c>
      <c r="BA9" s="194" t="str">
        <f>IF(กรอกข้อมูลคะแนน!AA10=0,"",กรอกข้อมูลคะแนน!AA10)</f>
        <v/>
      </c>
      <c r="BB9" s="157">
        <v>5</v>
      </c>
      <c r="BC9" s="192" t="str">
        <f>IF(กรอกข้อมูลทั่วไป!U8=0,"",กรอกข้อมูลทั่วไป!U8)</f>
        <v/>
      </c>
      <c r="BD9" s="193" t="str">
        <f>IF(กรอกข้อมูลคะแนน!AB10=0,"",IF(กรอกข้อมูลคะแนน!AB10&lt;(กรอกข้อมูลคะแนน!$AB$5/2),"มผ",กรอกข้อมูลคะแนน!AB10))</f>
        <v/>
      </c>
      <c r="BE9" s="193" t="str">
        <f>IF(กรอกข้อมูลคะแนน!AC10=0,"",IF(กรอกข้อมูลคะแนน!AC10&lt;(กรอกข้อมูลคะแนน!$AC$5/2),"มผ",กรอกข้อมูลคะแนน!AC10))</f>
        <v/>
      </c>
      <c r="BF9" s="193" t="str">
        <f>IF(กรอกข้อมูลคะแนน!AD10=0,"",IF(กรอกข้อมูลคะแนน!AD10&lt;(กรอกข้อมูลคะแนน!$AD$5/2),"มผ",กรอกข้อมูลคะแนน!AD10))</f>
        <v/>
      </c>
      <c r="BG9" s="193" t="str">
        <f>IF(กรอกข้อมูลคะแนน!AE10=0,"",IF(กรอกข้อมูลคะแนน!AE10&lt;(กรอกข้อมูลคะแนน!$AE$5/2),"มผ",กรอกข้อมูลคะแนน!AE10))</f>
        <v/>
      </c>
      <c r="BH9" s="193" t="str">
        <f>IF(กรอกข้อมูลคะแนน!AF10=0,"",IF(กรอกข้อมูลคะแนน!AF10&lt;(กรอกข้อมูลคะแนน!$AF$5/2),"มผ",กรอกข้อมูลคะแนน!AF10))</f>
        <v/>
      </c>
      <c r="BI9" s="193" t="str">
        <f>IF(กรอกข้อมูลคะแนน!AG10=0,"",IF(กรอกข้อมูลคะแนน!AG10&lt;(กรอกข้อมูลคะแนน!$AG$5/2),"มผ",กรอกข้อมูลคะแนน!AG10))</f>
        <v/>
      </c>
      <c r="BJ9" s="193" t="str">
        <f>IF(กรอกข้อมูลคะแนน!AH10=0,"",IF(กรอกข้อมูลคะแนน!AH10&lt;(กรอกข้อมูลคะแนน!$AH$5/2),"มผ",กรอกข้อมูลคะแนน!AH10))</f>
        <v/>
      </c>
      <c r="BK9" s="193" t="str">
        <f>IF(กรอกข้อมูลคะแนน!AJ10=0,"",IF(กรอกข้อมูลคะแนน!AJ10&lt;(กรอกข้อมูลคะแนน!$AJ$5/2),"มผ",กรอกข้อมูลคะแนน!AJ10))</f>
        <v/>
      </c>
      <c r="BL9" s="193" t="str">
        <f>IF(กรอกข้อมูลคะแนน!AK10=0,"",IF(กรอกข้อมูลคะแนน!AK10&lt;(กรอกข้อมูลคะแนน!$AK$5/2),"มผ",กรอกข้อมูลคะแนน!AK10))</f>
        <v/>
      </c>
      <c r="BM9" s="193" t="str">
        <f>IF(กรอกข้อมูลคะแนน!AL10=0,"",IF(กรอกข้อมูลคะแนน!AL10&lt;(กรอกข้อมูลคะแนน!$AL$5/2),"มผ",กรอกข้อมูลคะแนน!AL10))</f>
        <v/>
      </c>
      <c r="BN9" s="193" t="str">
        <f>IF(กรอกข้อมูลคะแนน!AM10=0,"",IF(กรอกข้อมูลคะแนน!AM10&lt;(กรอกข้อมูลคะแนน!$AM$5/2),"มผ",กรอกข้อมูลคะแนน!AM10))</f>
        <v/>
      </c>
      <c r="BO9" s="157">
        <v>5</v>
      </c>
      <c r="BP9" s="192" t="str">
        <f t="shared" si="2"/>
        <v/>
      </c>
      <c r="BQ9" s="193" t="str">
        <f>IF(กรอกข้อมูลคะแนน!AN10=0,"",IF(กรอกข้อมูลคะแนน!AN10&lt;(กรอกข้อมูลคะแนน!$AN$5/2),"มผ",กรอกข้อมูลคะแนน!AN10))</f>
        <v/>
      </c>
      <c r="BR9" s="193" t="str">
        <f>IF(กรอกข้อมูลคะแนน!AO10=0,"",IF(กรอกข้อมูลคะแนน!AO10&lt;(กรอกข้อมูลคะแนน!$AO$5/2),"มผ",กรอกข้อมูลคะแนน!AO10))</f>
        <v/>
      </c>
      <c r="BS9" s="193" t="str">
        <f>IF(กรอกข้อมูลคะแนน!AP10=0,"",IF(กรอกข้อมูลคะแนน!AP10&lt;(กรอกข้อมูลคะแนน!$AP$5/2),"มผ",กรอกข้อมูลคะแนน!AP10))</f>
        <v/>
      </c>
      <c r="BT9" s="193" t="str">
        <f>IF(กรอกข้อมูลคะแนน!AR10=0,"",IF(กรอกข้อมูลคะแนน!AR10&lt;(กรอกข้อมูลคะแนน!$AR$5/2),"มผ",กรอกข้อมูลคะแนน!AR10))</f>
        <v/>
      </c>
      <c r="BU9" s="193" t="str">
        <f>IF(กรอกข้อมูลคะแนน!AS10=0,"",IF(กรอกข้อมูลคะแนน!AS10&lt;(กรอกข้อมูลคะแนน!$AS$5/2),"มผ",กรอกข้อมูลคะแนน!AS10))</f>
        <v/>
      </c>
      <c r="BV9" s="193" t="str">
        <f>IF(กรอกข้อมูลคะแนน!AT10=0,"",IF(กรอกข้อมูลคะแนน!AT10&lt;(กรอกข้อมูลคะแนน!$AT$5/2),"มผ",กรอกข้อมูลคะแนน!AT10))</f>
        <v/>
      </c>
      <c r="BW9" s="193" t="str">
        <f>IF(กรอกข้อมูลคะแนน!AU10=0,"",IF(กรอกข้อมูลคะแนน!AU10&lt;(กรอกข้อมูลคะแนน!$AU$5/2),"มผ",กรอกข้อมูลคะแนน!AU10))</f>
        <v/>
      </c>
      <c r="BX9" s="193" t="str">
        <f>IF(กรอกข้อมูลคะแนน!AV10=0,"",IF(กรอกข้อมูลคะแนน!AV10&lt;(กรอกข้อมูลคะแนน!$AV$5/2),"มผ",กรอกข้อมูลคะแนน!AV10))</f>
        <v/>
      </c>
      <c r="BY9" s="193" t="str">
        <f>IF(กรอกข้อมูลคะแนน!AW10=0,"",IF(กรอกข้อมูลคะแนน!AW10&lt;(กรอกข้อมูลคะแนน!$AW$5/2),"มผ",กรอกข้อมูลคะแนน!AW10))</f>
        <v/>
      </c>
      <c r="BZ9" s="193" t="str">
        <f>IF(กรอกข้อมูลคะแนน!AX10=0,"",IF(กรอกข้อมูลคะแนน!AX10&lt;(กรอกข้อมูลคะแนน!$AX$5/2),"มผ",กรอกข้อมูลคะแนน!AX10))</f>
        <v/>
      </c>
      <c r="CA9" s="194" t="str">
        <f>IF(กรอกข้อมูลคะแนน!AZ10=0,"",กรอกข้อมูลคะแนน!AZ10)</f>
        <v/>
      </c>
      <c r="CB9" s="157">
        <v>5</v>
      </c>
      <c r="CC9" s="194" t="str">
        <f t="shared" si="3"/>
        <v/>
      </c>
      <c r="CD9" s="194" t="str">
        <f t="shared" si="4"/>
        <v/>
      </c>
      <c r="CE9" s="195" t="str">
        <f>IF(กรอกข้อมูลคะแนน!BD10=0,"",กรอกข้อมูลคะแนน!BD10)</f>
        <v/>
      </c>
      <c r="CF9" s="195" t="str">
        <f>IF(กรอกข้อมูลคะแนน!BC10=0,"",กรอกข้อมูลคะแนน!BC10)</f>
        <v/>
      </c>
      <c r="CG9" s="195" t="str">
        <f t="shared" si="0"/>
        <v/>
      </c>
      <c r="CH9" s="195" t="str">
        <f>IF(กรอกข้อมูลคะแนน!BH10=0,"",กรอกข้อมูลคะแนน!BH10)</f>
        <v/>
      </c>
      <c r="CI9" s="195" t="str">
        <f>IF(กรอกข้อมูลคะแนน!BF10=0,"",กรอกข้อมูลคะแนน!BF10)</f>
        <v/>
      </c>
      <c r="CJ9" s="195" t="str">
        <f t="shared" si="1"/>
        <v/>
      </c>
      <c r="CK9" s="178" t="str">
        <f t="shared" si="5"/>
        <v/>
      </c>
      <c r="CL9" s="178" t="str">
        <f t="shared" si="6"/>
        <v/>
      </c>
      <c r="CM9" s="195" t="str">
        <f t="shared" si="7"/>
        <v/>
      </c>
      <c r="CN9" s="194" t="str">
        <f>IF(CM9="","",IF(CM9="ร","ร",VLOOKUP(CM9,ช่วงคะแนน!$H$8:$I$15,2)))</f>
        <v/>
      </c>
      <c r="CO9" s="196"/>
      <c r="CP9" s="202">
        <v>5</v>
      </c>
      <c r="CQ9" s="198" t="str">
        <f>IF(กรอกข้อมูลคะแนน!CD10=0,"",กรอกข้อมูลคะแนน!CD10)</f>
        <v/>
      </c>
      <c r="CR9" s="198" t="str">
        <f>IF(กรอกข้อมูลคะแนน!CE10=0,"",กรอกข้อมูลคะแนน!CE10)</f>
        <v/>
      </c>
      <c r="CS9" s="198" t="str">
        <f>IF(กรอกข้อมูลคะแนน!CF10=0,"",กรอกข้อมูลคะแนน!CF10)</f>
        <v/>
      </c>
      <c r="CT9" s="198" t="str">
        <f>IF(กรอกข้อมูลคะแนน!CG10=0,"",กรอกข้อมูลคะแนน!CG10)</f>
        <v/>
      </c>
      <c r="CU9" s="198" t="str">
        <f>IF(กรอกข้อมูลคะแนน!CH10=0,"",กรอกข้อมูลคะแนน!CH10)</f>
        <v/>
      </c>
      <c r="CV9" s="198" t="str">
        <f>IF(กรอกข้อมูลคะแนน!CI10=0,"",กรอกข้อมูลคะแนน!CI10)</f>
        <v/>
      </c>
      <c r="CW9" s="198" t="str">
        <f>IF(กรอกข้อมูลคะแนน!CJ10=0,"",กรอกข้อมูลคะแนน!CJ10)</f>
        <v/>
      </c>
      <c r="CX9" s="198" t="str">
        <f>IF(กรอกข้อมูลคะแนน!CK10=0,"",กรอกข้อมูลคะแนน!CK10)</f>
        <v/>
      </c>
      <c r="CY9" s="199" t="str">
        <f t="shared" si="8"/>
        <v/>
      </c>
      <c r="CZ9" s="200"/>
      <c r="DA9" s="202">
        <v>5</v>
      </c>
      <c r="DB9" s="201" t="str">
        <f>IF(กรอกข้อมูลคะแนน!CM10=0,"",กรอกข้อมูลคะแนน!CM10)</f>
        <v/>
      </c>
      <c r="DC9" s="201" t="str">
        <f>IF(กรอกข้อมูลคะแนน!CN10=0,"",กรอกข้อมูลคะแนน!CN10)</f>
        <v/>
      </c>
      <c r="DD9" s="201" t="str">
        <f>IF(กรอกข้อมูลคะแนน!CO10=0,"",กรอกข้อมูลคะแนน!CO10)</f>
        <v/>
      </c>
      <c r="DE9" s="201" t="str">
        <f>IF(กรอกข้อมูลคะแนน!CP10=0,"",กรอกข้อมูลคะแนน!CP10)</f>
        <v/>
      </c>
      <c r="DF9" s="201" t="str">
        <f>IF(กรอกข้อมูลคะแนน!CQ10=0,"",กรอกข้อมูลคะแนน!CQ10)</f>
        <v/>
      </c>
      <c r="DG9" s="201" t="str">
        <f>IF(กรอกข้อมูลคะแนน!CR10=0,"",กรอกข้อมูลคะแนน!CR10)</f>
        <v/>
      </c>
      <c r="DH9" s="201" t="str">
        <f>IF(กรอกข้อมูลคะแนน!CS10=0,"",กรอกข้อมูลคะแนน!CS10)</f>
        <v/>
      </c>
      <c r="DI9" s="201" t="str">
        <f>IF(กรอกข้อมูลคะแนน!CT10=0,"",กรอกข้อมูลคะแนน!CT10)</f>
        <v/>
      </c>
      <c r="DJ9" s="201" t="str">
        <f>IF(กรอกข้อมูลคะแนน!CU10=0,"",กรอกข้อมูลคะแนน!CU10)</f>
        <v/>
      </c>
      <c r="DK9" s="201" t="str">
        <f>IF(กรอกข้อมูลคะแนน!CV10=0,"",กรอกข้อมูลคะแนน!CV10)</f>
        <v/>
      </c>
      <c r="DL9" s="201" t="str">
        <f>IF(กรอกข้อมูลคะแนน!CW10=0,"",กรอกข้อมูลคะแนน!CW10)</f>
        <v/>
      </c>
      <c r="DM9" s="201" t="str">
        <f>IF(กรอกข้อมูลคะแนน!CX10=0,"",กรอกข้อมูลคะแนน!CX10)</f>
        <v/>
      </c>
      <c r="DN9" s="201" t="str">
        <f>IF(กรอกข้อมูลคะแนน!CY10=0,"",กรอกข้อมูลคะแนน!CY10)</f>
        <v/>
      </c>
      <c r="DO9" s="201" t="str">
        <f>IF(กรอกข้อมูลคะแนน!CZ10=0,"",กรอกข้อมูลคะแนน!CZ10)</f>
        <v/>
      </c>
      <c r="DP9" s="201" t="str">
        <f>IF(กรอกข้อมูลคะแนน!DA10=0,"",กรอกข้อมูลคะแนน!DA10)</f>
        <v/>
      </c>
      <c r="DQ9" s="199" t="str">
        <f>IF(กรอกข้อมูลคะแนน!DB10=0,"",IF(กรอกข้อมูลคะแนน!DB10="ร","ร",IF(กรอกข้อมูลคะแนน!DB10&gt;7.9,3,IF(กรอกข้อมูลคะแนน!DB10&gt;5.9,2,IF(กรอกข้อมูลคะแนน!DB10&gt;4.9,1,0)))))</f>
        <v/>
      </c>
    </row>
    <row r="10" spans="1:121" ht="17.100000000000001" customHeight="1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157">
        <v>6</v>
      </c>
      <c r="AC10" s="192" t="str">
        <f>IF(กรอกข้อมูลทั่วไป!U9=0,"",กรอกข้อมูลทั่วไป!U9)</f>
        <v/>
      </c>
      <c r="AD10" s="193" t="str">
        <f>IF(กรอกข้อมูลคะแนน!C11=0,"",IF(กรอกข้อมูลคะแนน!C11&lt;(กรอกข้อมูลคะแนน!$C$5/2),"มผ",กรอกข้อมูลคะแนน!C11))</f>
        <v/>
      </c>
      <c r="AE10" s="193" t="str">
        <f>IF(กรอกข้อมูลคะแนน!D11=0,"",IF(กรอกข้อมูลคะแนน!D11&lt;(กรอกข้อมูลคะแนน!$D$5/2),"มผ",กรอกข้อมูลคะแนน!D11))</f>
        <v/>
      </c>
      <c r="AF10" s="193" t="str">
        <f>IF(กรอกข้อมูลคะแนน!E11=0,"",IF(กรอกข้อมูลคะแนน!E11&lt;(กรอกข้อมูลคะแนน!$E$5/2),"มผ",กรอกข้อมูลคะแนน!E11))</f>
        <v/>
      </c>
      <c r="AG10" s="193" t="str">
        <f>IF(กรอกข้อมูลคะแนน!F11=0,"",IF(กรอกข้อมูลคะแนน!F11&lt;(กรอกข้อมูลคะแนน!$F$5/2),"มผ",กรอกข้อมูลคะแนน!F11))</f>
        <v/>
      </c>
      <c r="AH10" s="193" t="str">
        <f>IF(กรอกข้อมูลคะแนน!G11=0,"",IF(กรอกข้อมูลคะแนน!G11&lt;(กรอกข้อมูลคะแนน!$G$5/2),"มผ",กรอกข้อมูลคะแนน!G11))</f>
        <v/>
      </c>
      <c r="AI10" s="193" t="str">
        <f>IF(กรอกข้อมูลคะแนน!H11=0,"",IF(กรอกข้อมูลคะแนน!H11&lt;(กรอกข้อมูลคะแนน!$H$5/2),"มผ",กรอกข้อมูลคะแนน!H11))</f>
        <v/>
      </c>
      <c r="AJ10" s="193" t="str">
        <f>IF(กรอกข้อมูลคะแนน!I11=0,"",IF(กรอกข้อมูลคะแนน!I11&lt;(กรอกข้อมูลคะแนน!$I$5/2),"มผ",กรอกข้อมูลคะแนน!I11))</f>
        <v/>
      </c>
      <c r="AK10" s="193" t="str">
        <f>IF(กรอกข้อมูลคะแนน!K11=0,"",IF(กรอกข้อมูลคะแนน!K11&lt;(กรอกข้อมูลคะแนน!$K$5/2),"มผ",กรอกข้อมูลคะแนน!K11))</f>
        <v/>
      </c>
      <c r="AL10" s="193" t="str">
        <f>IF(กรอกข้อมูลคะแนน!L11=0,"",IF(กรอกข้อมูลคะแนน!L11&lt;(กรอกข้อมูลคะแนน!$L$5/2),"มผ",กรอกข้อมูลคะแนน!L11))</f>
        <v/>
      </c>
      <c r="AM10" s="193" t="str">
        <f>IF(กรอกข้อมูลคะแนน!M11=0,"",IF(กรอกข้อมูลคะแนน!M11&lt;(กรอกข้อมูลคะแนน!$M$5/2),"มผ",กรอกข้อมูลคะแนน!M11))</f>
        <v/>
      </c>
      <c r="AN10" s="193" t="str">
        <f>IF(กรอกข้อมูลคะแนน!N11=0,"",IF(กรอกข้อมูลคะแนน!N11&lt;(กรอกข้อมูลคะแนน!$N$5/2),"มผ",กรอกข้อมูลคะแนน!N11))</f>
        <v/>
      </c>
      <c r="AO10" s="157">
        <v>6</v>
      </c>
      <c r="AP10" s="192" t="str">
        <f>IF(กรอกข้อมูลทั่วไป!U9=0,"",กรอกข้อมูลทั่วไป!U9)</f>
        <v/>
      </c>
      <c r="AQ10" s="193" t="str">
        <f>IF(กรอกข้อมูลคะแนน!O11=0,"",IF(กรอกข้อมูลคะแนน!O11&lt;(กรอกข้อมูลคะแนน!$O$5/2),"มผ",กรอกข้อมูลคะแนน!O11))</f>
        <v/>
      </c>
      <c r="AR10" s="193" t="str">
        <f>IF(กรอกข้อมูลคะแนน!P11=0,"",IF(กรอกข้อมูลคะแนน!P11&lt;(กรอกข้อมูลคะแนน!$P$5/2),"มผ",กรอกข้อมูลคะแนน!P11))</f>
        <v/>
      </c>
      <c r="AS10" s="193" t="str">
        <f>IF(กรอกข้อมูลคะแนน!Q11=0,"",IF(กรอกข้อมูลคะแนน!Q11&lt;(กรอกข้อมูลคะแนน!$Q$5/2),"มผ",กรอกข้อมูลคะแนน!Q11))</f>
        <v/>
      </c>
      <c r="AT10" s="193" t="str">
        <f>IF(กรอกข้อมูลคะแนน!S11=0,"",IF(กรอกข้อมูลคะแนน!S11&lt;(กรอกข้อมูลคะแนน!$S$5/2),"มผ",กรอกข้อมูลคะแนน!S11))</f>
        <v/>
      </c>
      <c r="AU10" s="193" t="str">
        <f>IF(กรอกข้อมูลคะแนน!T11=0,"",IF(กรอกข้อมูลคะแนน!T11&lt;(กรอกข้อมูลคะแนน!$T$5/2),"มผ",กรอกข้อมูลคะแนน!T11))</f>
        <v/>
      </c>
      <c r="AV10" s="193" t="str">
        <f>IF(กรอกข้อมูลคะแนน!U11=0,"",IF(กรอกข้อมูลคะแนน!U11&lt;(กรอกข้อมูลคะแนน!$U$5/2),"มผ",กรอกข้อมูลคะแนน!U11))</f>
        <v/>
      </c>
      <c r="AW10" s="193" t="str">
        <f>IF(กรอกข้อมูลคะแนน!V11=0,"",IF(กรอกข้อมูลคะแนน!V11&lt;(กรอกข้อมูลคะแนน!$V$5/2),"มผ",กรอกข้อมูลคะแนน!V11))</f>
        <v/>
      </c>
      <c r="AX10" s="193" t="str">
        <f>IF(กรอกข้อมูลคะแนน!W11=0,"",IF(กรอกข้อมูลคะแนน!W11&lt;(กรอกข้อมูลคะแนน!$W$5/2),"มผ",กรอกข้อมูลคะแนน!W11))</f>
        <v/>
      </c>
      <c r="AY10" s="193" t="str">
        <f>IF(กรอกข้อมูลคะแนน!X11=0,"",IF(กรอกข้อมูลคะแนน!X11&lt;(กรอกข้อมูลคะแนน!$X$5/2),"มผ",กรอกข้อมูลคะแนน!X11))</f>
        <v/>
      </c>
      <c r="AZ10" s="193" t="str">
        <f>IF(กรอกข้อมูลคะแนน!Y11=0,"",IF(กรอกข้อมูลคะแนน!Y11&lt;(กรอกข้อมูลคะแนน!$Y$5/2),"มผ",กรอกข้อมูลคะแนน!Y11))</f>
        <v/>
      </c>
      <c r="BA10" s="194" t="str">
        <f>IF(กรอกข้อมูลคะแนน!AA11=0,"",กรอกข้อมูลคะแนน!AA11)</f>
        <v/>
      </c>
      <c r="BB10" s="157">
        <v>6</v>
      </c>
      <c r="BC10" s="192" t="str">
        <f>IF(กรอกข้อมูลทั่วไป!U9=0,"",กรอกข้อมูลทั่วไป!U9)</f>
        <v/>
      </c>
      <c r="BD10" s="193" t="str">
        <f>IF(กรอกข้อมูลคะแนน!AB11=0,"",IF(กรอกข้อมูลคะแนน!AB11&lt;(กรอกข้อมูลคะแนน!$AB$5/2),"มผ",กรอกข้อมูลคะแนน!AB11))</f>
        <v/>
      </c>
      <c r="BE10" s="193" t="str">
        <f>IF(กรอกข้อมูลคะแนน!AC11=0,"",IF(กรอกข้อมูลคะแนน!AC11&lt;(กรอกข้อมูลคะแนน!$AC$5/2),"มผ",กรอกข้อมูลคะแนน!AC11))</f>
        <v/>
      </c>
      <c r="BF10" s="193" t="str">
        <f>IF(กรอกข้อมูลคะแนน!AD11=0,"",IF(กรอกข้อมูลคะแนน!AD11&lt;(กรอกข้อมูลคะแนน!$AD$5/2),"มผ",กรอกข้อมูลคะแนน!AD11))</f>
        <v/>
      </c>
      <c r="BG10" s="193" t="str">
        <f>IF(กรอกข้อมูลคะแนน!AE11=0,"",IF(กรอกข้อมูลคะแนน!AE11&lt;(กรอกข้อมูลคะแนน!$AE$5/2),"มผ",กรอกข้อมูลคะแนน!AE11))</f>
        <v/>
      </c>
      <c r="BH10" s="193" t="str">
        <f>IF(กรอกข้อมูลคะแนน!AF11=0,"",IF(กรอกข้อมูลคะแนน!AF11&lt;(กรอกข้อมูลคะแนน!$AF$5/2),"มผ",กรอกข้อมูลคะแนน!AF11))</f>
        <v/>
      </c>
      <c r="BI10" s="193" t="str">
        <f>IF(กรอกข้อมูลคะแนน!AG11=0,"",IF(กรอกข้อมูลคะแนน!AG11&lt;(กรอกข้อมูลคะแนน!$AG$5/2),"มผ",กรอกข้อมูลคะแนน!AG11))</f>
        <v/>
      </c>
      <c r="BJ10" s="193" t="str">
        <f>IF(กรอกข้อมูลคะแนน!AH11=0,"",IF(กรอกข้อมูลคะแนน!AH11&lt;(กรอกข้อมูลคะแนน!$AH$5/2),"มผ",กรอกข้อมูลคะแนน!AH11))</f>
        <v/>
      </c>
      <c r="BK10" s="193" t="str">
        <f>IF(กรอกข้อมูลคะแนน!AJ11=0,"",IF(กรอกข้อมูลคะแนน!AJ11&lt;(กรอกข้อมูลคะแนน!$AJ$5/2),"มผ",กรอกข้อมูลคะแนน!AJ11))</f>
        <v/>
      </c>
      <c r="BL10" s="193" t="str">
        <f>IF(กรอกข้อมูลคะแนน!AK11=0,"",IF(กรอกข้อมูลคะแนน!AK11&lt;(กรอกข้อมูลคะแนน!$AK$5/2),"มผ",กรอกข้อมูลคะแนน!AK11))</f>
        <v/>
      </c>
      <c r="BM10" s="193" t="str">
        <f>IF(กรอกข้อมูลคะแนน!AL11=0,"",IF(กรอกข้อมูลคะแนน!AL11&lt;(กรอกข้อมูลคะแนน!$AL$5/2),"มผ",กรอกข้อมูลคะแนน!AL11))</f>
        <v/>
      </c>
      <c r="BN10" s="193" t="str">
        <f>IF(กรอกข้อมูลคะแนน!AM11=0,"",IF(กรอกข้อมูลคะแนน!AM11&lt;(กรอกข้อมูลคะแนน!$AM$5/2),"มผ",กรอกข้อมูลคะแนน!AM11))</f>
        <v/>
      </c>
      <c r="BO10" s="157">
        <v>6</v>
      </c>
      <c r="BP10" s="192" t="str">
        <f t="shared" si="2"/>
        <v/>
      </c>
      <c r="BQ10" s="193" t="str">
        <f>IF(กรอกข้อมูลคะแนน!AN11=0,"",IF(กรอกข้อมูลคะแนน!AN11&lt;(กรอกข้อมูลคะแนน!$AN$5/2),"มผ",กรอกข้อมูลคะแนน!AN11))</f>
        <v/>
      </c>
      <c r="BR10" s="193" t="str">
        <f>IF(กรอกข้อมูลคะแนน!AO11=0,"",IF(กรอกข้อมูลคะแนน!AO11&lt;(กรอกข้อมูลคะแนน!$AO$5/2),"มผ",กรอกข้อมูลคะแนน!AO11))</f>
        <v/>
      </c>
      <c r="BS10" s="193" t="str">
        <f>IF(กรอกข้อมูลคะแนน!AP11=0,"",IF(กรอกข้อมูลคะแนน!AP11&lt;(กรอกข้อมูลคะแนน!$AP$5/2),"มผ",กรอกข้อมูลคะแนน!AP11))</f>
        <v/>
      </c>
      <c r="BT10" s="193" t="str">
        <f>IF(กรอกข้อมูลคะแนน!AR11=0,"",IF(กรอกข้อมูลคะแนน!AR11&lt;(กรอกข้อมูลคะแนน!$AR$5/2),"มผ",กรอกข้อมูลคะแนน!AR11))</f>
        <v/>
      </c>
      <c r="BU10" s="193" t="str">
        <f>IF(กรอกข้อมูลคะแนน!AS11=0,"",IF(กรอกข้อมูลคะแนน!AS11&lt;(กรอกข้อมูลคะแนน!$AS$5/2),"มผ",กรอกข้อมูลคะแนน!AS11))</f>
        <v/>
      </c>
      <c r="BV10" s="193" t="str">
        <f>IF(กรอกข้อมูลคะแนน!AT11=0,"",IF(กรอกข้อมูลคะแนน!AT11&lt;(กรอกข้อมูลคะแนน!$AT$5/2),"มผ",กรอกข้อมูลคะแนน!AT11))</f>
        <v/>
      </c>
      <c r="BW10" s="193" t="str">
        <f>IF(กรอกข้อมูลคะแนน!AU11=0,"",IF(กรอกข้อมูลคะแนน!AU11&lt;(กรอกข้อมูลคะแนน!$AU$5/2),"มผ",กรอกข้อมูลคะแนน!AU11))</f>
        <v/>
      </c>
      <c r="BX10" s="193" t="str">
        <f>IF(กรอกข้อมูลคะแนน!AV11=0,"",IF(กรอกข้อมูลคะแนน!AV11&lt;(กรอกข้อมูลคะแนน!$AV$5/2),"มผ",กรอกข้อมูลคะแนน!AV11))</f>
        <v/>
      </c>
      <c r="BY10" s="193" t="str">
        <f>IF(กรอกข้อมูลคะแนน!AW11=0,"",IF(กรอกข้อมูลคะแนน!AW11&lt;(กรอกข้อมูลคะแนน!$AW$5/2),"มผ",กรอกข้อมูลคะแนน!AW11))</f>
        <v/>
      </c>
      <c r="BZ10" s="193" t="str">
        <f>IF(กรอกข้อมูลคะแนน!AX11=0,"",IF(กรอกข้อมูลคะแนน!AX11&lt;(กรอกข้อมูลคะแนน!$AX$5/2),"มผ",กรอกข้อมูลคะแนน!AX11))</f>
        <v/>
      </c>
      <c r="CA10" s="194" t="str">
        <f>IF(กรอกข้อมูลคะแนน!AZ11=0,"",กรอกข้อมูลคะแนน!AZ11)</f>
        <v/>
      </c>
      <c r="CB10" s="157">
        <v>6</v>
      </c>
      <c r="CC10" s="194" t="str">
        <f t="shared" si="3"/>
        <v/>
      </c>
      <c r="CD10" s="194" t="str">
        <f t="shared" si="4"/>
        <v/>
      </c>
      <c r="CE10" s="195" t="str">
        <f>IF(กรอกข้อมูลคะแนน!BD11=0,"",กรอกข้อมูลคะแนน!BD11)</f>
        <v/>
      </c>
      <c r="CF10" s="195" t="str">
        <f>IF(กรอกข้อมูลคะแนน!BC11=0,"",กรอกข้อมูลคะแนน!BC11)</f>
        <v/>
      </c>
      <c r="CG10" s="195" t="str">
        <f t="shared" si="0"/>
        <v/>
      </c>
      <c r="CH10" s="195" t="str">
        <f>IF(กรอกข้อมูลคะแนน!BH11=0,"",กรอกข้อมูลคะแนน!BH11)</f>
        <v/>
      </c>
      <c r="CI10" s="195" t="str">
        <f>IF(กรอกข้อมูลคะแนน!BF11=0,"",กรอกข้อมูลคะแนน!BF11)</f>
        <v/>
      </c>
      <c r="CJ10" s="195" t="str">
        <f t="shared" si="1"/>
        <v/>
      </c>
      <c r="CK10" s="178" t="str">
        <f t="shared" si="5"/>
        <v/>
      </c>
      <c r="CL10" s="178" t="str">
        <f t="shared" si="6"/>
        <v/>
      </c>
      <c r="CM10" s="195" t="str">
        <f t="shared" si="7"/>
        <v/>
      </c>
      <c r="CN10" s="194" t="str">
        <f>IF(CM10="","",IF(CM10="ร","ร",VLOOKUP(CM10,ช่วงคะแนน!$H$8:$I$15,2)))</f>
        <v/>
      </c>
      <c r="CO10" s="196"/>
      <c r="CP10" s="202">
        <v>6</v>
      </c>
      <c r="CQ10" s="198" t="str">
        <f>IF(กรอกข้อมูลคะแนน!CD11=0,"",กรอกข้อมูลคะแนน!CD11)</f>
        <v/>
      </c>
      <c r="CR10" s="198" t="str">
        <f>IF(กรอกข้อมูลคะแนน!CE11=0,"",กรอกข้อมูลคะแนน!CE11)</f>
        <v/>
      </c>
      <c r="CS10" s="198" t="str">
        <f>IF(กรอกข้อมูลคะแนน!CF11=0,"",กรอกข้อมูลคะแนน!CF11)</f>
        <v/>
      </c>
      <c r="CT10" s="198" t="str">
        <f>IF(กรอกข้อมูลคะแนน!CG11=0,"",กรอกข้อมูลคะแนน!CG11)</f>
        <v/>
      </c>
      <c r="CU10" s="198" t="str">
        <f>IF(กรอกข้อมูลคะแนน!CH11=0,"",กรอกข้อมูลคะแนน!CH11)</f>
        <v/>
      </c>
      <c r="CV10" s="198" t="str">
        <f>IF(กรอกข้อมูลคะแนน!CI11=0,"",กรอกข้อมูลคะแนน!CI11)</f>
        <v/>
      </c>
      <c r="CW10" s="198" t="str">
        <f>IF(กรอกข้อมูลคะแนน!CJ11=0,"",กรอกข้อมูลคะแนน!CJ11)</f>
        <v/>
      </c>
      <c r="CX10" s="198" t="str">
        <f>IF(กรอกข้อมูลคะแนน!CK11=0,"",กรอกข้อมูลคะแนน!CK11)</f>
        <v/>
      </c>
      <c r="CY10" s="199" t="str">
        <f t="shared" si="8"/>
        <v/>
      </c>
      <c r="CZ10" s="200"/>
      <c r="DA10" s="202">
        <v>6</v>
      </c>
      <c r="DB10" s="201" t="str">
        <f>IF(กรอกข้อมูลคะแนน!CM11=0,"",กรอกข้อมูลคะแนน!CM11)</f>
        <v/>
      </c>
      <c r="DC10" s="201" t="str">
        <f>IF(กรอกข้อมูลคะแนน!CN11=0,"",กรอกข้อมูลคะแนน!CN11)</f>
        <v/>
      </c>
      <c r="DD10" s="201" t="str">
        <f>IF(กรอกข้อมูลคะแนน!CO11=0,"",กรอกข้อมูลคะแนน!CO11)</f>
        <v/>
      </c>
      <c r="DE10" s="201" t="str">
        <f>IF(กรอกข้อมูลคะแนน!CP11=0,"",กรอกข้อมูลคะแนน!CP11)</f>
        <v/>
      </c>
      <c r="DF10" s="201" t="str">
        <f>IF(กรอกข้อมูลคะแนน!CQ11=0,"",กรอกข้อมูลคะแนน!CQ11)</f>
        <v/>
      </c>
      <c r="DG10" s="201" t="str">
        <f>IF(กรอกข้อมูลคะแนน!CR11=0,"",กรอกข้อมูลคะแนน!CR11)</f>
        <v/>
      </c>
      <c r="DH10" s="201" t="str">
        <f>IF(กรอกข้อมูลคะแนน!CS11=0,"",กรอกข้อมูลคะแนน!CS11)</f>
        <v/>
      </c>
      <c r="DI10" s="201" t="str">
        <f>IF(กรอกข้อมูลคะแนน!CT11=0,"",กรอกข้อมูลคะแนน!CT11)</f>
        <v/>
      </c>
      <c r="DJ10" s="201" t="str">
        <f>IF(กรอกข้อมูลคะแนน!CU11=0,"",กรอกข้อมูลคะแนน!CU11)</f>
        <v/>
      </c>
      <c r="DK10" s="201" t="str">
        <f>IF(กรอกข้อมูลคะแนน!CV11=0,"",กรอกข้อมูลคะแนน!CV11)</f>
        <v/>
      </c>
      <c r="DL10" s="201" t="str">
        <f>IF(กรอกข้อมูลคะแนน!CW11=0,"",กรอกข้อมูลคะแนน!CW11)</f>
        <v/>
      </c>
      <c r="DM10" s="201" t="str">
        <f>IF(กรอกข้อมูลคะแนน!CX11=0,"",กรอกข้อมูลคะแนน!CX11)</f>
        <v/>
      </c>
      <c r="DN10" s="201" t="str">
        <f>IF(กรอกข้อมูลคะแนน!CY11=0,"",กรอกข้อมูลคะแนน!CY11)</f>
        <v/>
      </c>
      <c r="DO10" s="201" t="str">
        <f>IF(กรอกข้อมูลคะแนน!CZ11=0,"",กรอกข้อมูลคะแนน!CZ11)</f>
        <v/>
      </c>
      <c r="DP10" s="201" t="str">
        <f>IF(กรอกข้อมูลคะแนน!DA11=0,"",กรอกข้อมูลคะแนน!DA11)</f>
        <v/>
      </c>
      <c r="DQ10" s="199" t="str">
        <f>IF(กรอกข้อมูลคะแนน!DB11=0,"",IF(กรอกข้อมูลคะแนน!DB11="ร","ร",IF(กรอกข้อมูลคะแนน!DB11&gt;7.9,3,IF(กรอกข้อมูลคะแนน!DB11&gt;5.9,2,IF(กรอกข้อมูลคะแนน!DB11&gt;4.9,1,0)))))</f>
        <v/>
      </c>
    </row>
    <row r="11" spans="1:121" ht="17.100000000000001" customHeight="1" x14ac:dyDescent="0.5">
      <c r="A11" s="210" t="s">
        <v>17</v>
      </c>
      <c r="B11" s="164"/>
      <c r="C11" s="164"/>
      <c r="D11" s="164"/>
      <c r="E11" s="164"/>
      <c r="F11" s="377" t="str">
        <f>IF(กรอกข้อมูลทั่วไป!D3="","",กรอกข้อมูลทั่วไป!D3)</f>
        <v/>
      </c>
      <c r="G11" s="377"/>
      <c r="H11" s="205"/>
      <c r="I11" s="164"/>
      <c r="J11" s="164"/>
      <c r="K11" s="164"/>
      <c r="L11" s="164"/>
      <c r="M11" s="164"/>
      <c r="N11" s="203" t="s">
        <v>18</v>
      </c>
      <c r="O11" s="164"/>
      <c r="P11" s="260" t="str">
        <f>IF(กรอกข้อมูลทั่วไป!D4="","",กรอกข้อมูลทั่วไป!D4&amp;"/"&amp;กรอกข้อมูลทั่วไป!G4)</f>
        <v/>
      </c>
      <c r="Q11" s="116"/>
      <c r="R11" s="204"/>
      <c r="S11" s="164"/>
      <c r="T11" s="164"/>
      <c r="U11" s="204"/>
      <c r="V11" s="164"/>
      <c r="W11" s="164"/>
      <c r="X11" s="164"/>
      <c r="Y11" s="164"/>
      <c r="Z11" s="164"/>
      <c r="AA11" s="206"/>
      <c r="AB11" s="157">
        <v>7</v>
      </c>
      <c r="AC11" s="192" t="str">
        <f>IF(กรอกข้อมูลทั่วไป!U10=0,"",กรอกข้อมูลทั่วไป!U10)</f>
        <v/>
      </c>
      <c r="AD11" s="193" t="str">
        <f>IF(กรอกข้อมูลคะแนน!C12=0,"",IF(กรอกข้อมูลคะแนน!C12&lt;(กรอกข้อมูลคะแนน!$C$5/2),"มผ",กรอกข้อมูลคะแนน!C12))</f>
        <v/>
      </c>
      <c r="AE11" s="193" t="str">
        <f>IF(กรอกข้อมูลคะแนน!D12=0,"",IF(กรอกข้อมูลคะแนน!D12&lt;(กรอกข้อมูลคะแนน!$D$5/2),"มผ",กรอกข้อมูลคะแนน!D12))</f>
        <v/>
      </c>
      <c r="AF11" s="193" t="str">
        <f>IF(กรอกข้อมูลคะแนน!E12=0,"",IF(กรอกข้อมูลคะแนน!E12&lt;(กรอกข้อมูลคะแนน!$E$5/2),"มผ",กรอกข้อมูลคะแนน!E12))</f>
        <v/>
      </c>
      <c r="AG11" s="193" t="str">
        <f>IF(กรอกข้อมูลคะแนน!F12=0,"",IF(กรอกข้อมูลคะแนน!F12&lt;(กรอกข้อมูลคะแนน!$F$5/2),"มผ",กรอกข้อมูลคะแนน!F12))</f>
        <v/>
      </c>
      <c r="AH11" s="193" t="str">
        <f>IF(กรอกข้อมูลคะแนน!G12=0,"",IF(กรอกข้อมูลคะแนน!G12&lt;(กรอกข้อมูลคะแนน!$G$5/2),"มผ",กรอกข้อมูลคะแนน!G12))</f>
        <v/>
      </c>
      <c r="AI11" s="193" t="str">
        <f>IF(กรอกข้อมูลคะแนน!H12=0,"",IF(กรอกข้อมูลคะแนน!H12&lt;(กรอกข้อมูลคะแนน!$H$5/2),"มผ",กรอกข้อมูลคะแนน!H12))</f>
        <v/>
      </c>
      <c r="AJ11" s="193" t="str">
        <f>IF(กรอกข้อมูลคะแนน!I12=0,"",IF(กรอกข้อมูลคะแนน!I12&lt;(กรอกข้อมูลคะแนน!$I$5/2),"มผ",กรอกข้อมูลคะแนน!I12))</f>
        <v/>
      </c>
      <c r="AK11" s="193" t="str">
        <f>IF(กรอกข้อมูลคะแนน!K12=0,"",IF(กรอกข้อมูลคะแนน!K12&lt;(กรอกข้อมูลคะแนน!$K$5/2),"มผ",กรอกข้อมูลคะแนน!K12))</f>
        <v/>
      </c>
      <c r="AL11" s="193" t="str">
        <f>IF(กรอกข้อมูลคะแนน!L12=0,"",IF(กรอกข้อมูลคะแนน!L12&lt;(กรอกข้อมูลคะแนน!$L$5/2),"มผ",กรอกข้อมูลคะแนน!L12))</f>
        <v/>
      </c>
      <c r="AM11" s="193" t="str">
        <f>IF(กรอกข้อมูลคะแนน!M12=0,"",IF(กรอกข้อมูลคะแนน!M12&lt;(กรอกข้อมูลคะแนน!$M$5/2),"มผ",กรอกข้อมูลคะแนน!M12))</f>
        <v/>
      </c>
      <c r="AN11" s="193" t="str">
        <f>IF(กรอกข้อมูลคะแนน!N12=0,"",IF(กรอกข้อมูลคะแนน!N12&lt;(กรอกข้อมูลคะแนน!$N$5/2),"มผ",กรอกข้อมูลคะแนน!N12))</f>
        <v/>
      </c>
      <c r="AO11" s="157">
        <v>7</v>
      </c>
      <c r="AP11" s="192" t="str">
        <f>IF(กรอกข้อมูลทั่วไป!U10=0,"",กรอกข้อมูลทั่วไป!U10)</f>
        <v/>
      </c>
      <c r="AQ11" s="193" t="str">
        <f>IF(กรอกข้อมูลคะแนน!O12=0,"",IF(กรอกข้อมูลคะแนน!O12&lt;(กรอกข้อมูลคะแนน!$O$5/2),"มผ",กรอกข้อมูลคะแนน!O12))</f>
        <v/>
      </c>
      <c r="AR11" s="193" t="str">
        <f>IF(กรอกข้อมูลคะแนน!P12=0,"",IF(กรอกข้อมูลคะแนน!P12&lt;(กรอกข้อมูลคะแนน!$P$5/2),"มผ",กรอกข้อมูลคะแนน!P12))</f>
        <v/>
      </c>
      <c r="AS11" s="193" t="str">
        <f>IF(กรอกข้อมูลคะแนน!Q12=0,"",IF(กรอกข้อมูลคะแนน!Q12&lt;(กรอกข้อมูลคะแนน!$Q$5/2),"มผ",กรอกข้อมูลคะแนน!Q12))</f>
        <v/>
      </c>
      <c r="AT11" s="193" t="str">
        <f>IF(กรอกข้อมูลคะแนน!S12=0,"",IF(กรอกข้อมูลคะแนน!S12&lt;(กรอกข้อมูลคะแนน!$S$5/2),"มผ",กรอกข้อมูลคะแนน!S12))</f>
        <v/>
      </c>
      <c r="AU11" s="193" t="str">
        <f>IF(กรอกข้อมูลคะแนน!T12=0,"",IF(กรอกข้อมูลคะแนน!T12&lt;(กรอกข้อมูลคะแนน!$T$5/2),"มผ",กรอกข้อมูลคะแนน!T12))</f>
        <v/>
      </c>
      <c r="AV11" s="193" t="str">
        <f>IF(กรอกข้อมูลคะแนน!U12=0,"",IF(กรอกข้อมูลคะแนน!U12&lt;(กรอกข้อมูลคะแนน!$U$5/2),"มผ",กรอกข้อมูลคะแนน!U12))</f>
        <v/>
      </c>
      <c r="AW11" s="193" t="str">
        <f>IF(กรอกข้อมูลคะแนน!V12=0,"",IF(กรอกข้อมูลคะแนน!V12&lt;(กรอกข้อมูลคะแนน!$V$5/2),"มผ",กรอกข้อมูลคะแนน!V12))</f>
        <v/>
      </c>
      <c r="AX11" s="193" t="str">
        <f>IF(กรอกข้อมูลคะแนน!W12=0,"",IF(กรอกข้อมูลคะแนน!W12&lt;(กรอกข้อมูลคะแนน!$W$5/2),"มผ",กรอกข้อมูลคะแนน!W12))</f>
        <v/>
      </c>
      <c r="AY11" s="193" t="str">
        <f>IF(กรอกข้อมูลคะแนน!X12=0,"",IF(กรอกข้อมูลคะแนน!X12&lt;(กรอกข้อมูลคะแนน!$X$5/2),"มผ",กรอกข้อมูลคะแนน!X12))</f>
        <v/>
      </c>
      <c r="AZ11" s="193" t="str">
        <f>IF(กรอกข้อมูลคะแนน!Y12=0,"",IF(กรอกข้อมูลคะแนน!Y12&lt;(กรอกข้อมูลคะแนน!$Y$5/2),"มผ",กรอกข้อมูลคะแนน!Y12))</f>
        <v/>
      </c>
      <c r="BA11" s="194" t="str">
        <f>IF(กรอกข้อมูลคะแนน!AA12=0,"",กรอกข้อมูลคะแนน!AA12)</f>
        <v/>
      </c>
      <c r="BB11" s="157">
        <v>7</v>
      </c>
      <c r="BC11" s="192" t="str">
        <f>IF(กรอกข้อมูลทั่วไป!U10=0,"",กรอกข้อมูลทั่วไป!U10)</f>
        <v/>
      </c>
      <c r="BD11" s="193" t="str">
        <f>IF(กรอกข้อมูลคะแนน!AB12=0,"",IF(กรอกข้อมูลคะแนน!AB12&lt;(กรอกข้อมูลคะแนน!$AB$5/2),"มผ",กรอกข้อมูลคะแนน!AB12))</f>
        <v/>
      </c>
      <c r="BE11" s="193" t="str">
        <f>IF(กรอกข้อมูลคะแนน!AC12=0,"",IF(กรอกข้อมูลคะแนน!AC12&lt;(กรอกข้อมูลคะแนน!$AC$5/2),"มผ",กรอกข้อมูลคะแนน!AC12))</f>
        <v/>
      </c>
      <c r="BF11" s="193" t="str">
        <f>IF(กรอกข้อมูลคะแนน!AD12=0,"",IF(กรอกข้อมูลคะแนน!AD12&lt;(กรอกข้อมูลคะแนน!$AD$5/2),"มผ",กรอกข้อมูลคะแนน!AD12))</f>
        <v/>
      </c>
      <c r="BG11" s="193" t="str">
        <f>IF(กรอกข้อมูลคะแนน!AE12=0,"",IF(กรอกข้อมูลคะแนน!AE12&lt;(กรอกข้อมูลคะแนน!$AE$5/2),"มผ",กรอกข้อมูลคะแนน!AE12))</f>
        <v/>
      </c>
      <c r="BH11" s="193" t="str">
        <f>IF(กรอกข้อมูลคะแนน!AF12=0,"",IF(กรอกข้อมูลคะแนน!AF12&lt;(กรอกข้อมูลคะแนน!$AF$5/2),"มผ",กรอกข้อมูลคะแนน!AF12))</f>
        <v/>
      </c>
      <c r="BI11" s="193" t="str">
        <f>IF(กรอกข้อมูลคะแนน!AG12=0,"",IF(กรอกข้อมูลคะแนน!AG12&lt;(กรอกข้อมูลคะแนน!$AG$5/2),"มผ",กรอกข้อมูลคะแนน!AG12))</f>
        <v/>
      </c>
      <c r="BJ11" s="193" t="str">
        <f>IF(กรอกข้อมูลคะแนน!AH12=0,"",IF(กรอกข้อมูลคะแนน!AH12&lt;(กรอกข้อมูลคะแนน!$AH$5/2),"มผ",กรอกข้อมูลคะแนน!AH12))</f>
        <v/>
      </c>
      <c r="BK11" s="193" t="str">
        <f>IF(กรอกข้อมูลคะแนน!AJ12=0,"",IF(กรอกข้อมูลคะแนน!AJ12&lt;(กรอกข้อมูลคะแนน!$AJ$5/2),"มผ",กรอกข้อมูลคะแนน!AJ12))</f>
        <v/>
      </c>
      <c r="BL11" s="193" t="str">
        <f>IF(กรอกข้อมูลคะแนน!AK12=0,"",IF(กรอกข้อมูลคะแนน!AK12&lt;(กรอกข้อมูลคะแนน!$AK$5/2),"มผ",กรอกข้อมูลคะแนน!AK12))</f>
        <v/>
      </c>
      <c r="BM11" s="193" t="str">
        <f>IF(กรอกข้อมูลคะแนน!AL12=0,"",IF(กรอกข้อมูลคะแนน!AL12&lt;(กรอกข้อมูลคะแนน!$AL$5/2),"มผ",กรอกข้อมูลคะแนน!AL12))</f>
        <v/>
      </c>
      <c r="BN11" s="193" t="str">
        <f>IF(กรอกข้อมูลคะแนน!AM12=0,"",IF(กรอกข้อมูลคะแนน!AM12&lt;(กรอกข้อมูลคะแนน!$AM$5/2),"มผ",กรอกข้อมูลคะแนน!AM12))</f>
        <v/>
      </c>
      <c r="BO11" s="157">
        <v>7</v>
      </c>
      <c r="BP11" s="192" t="str">
        <f t="shared" si="2"/>
        <v/>
      </c>
      <c r="BQ11" s="193" t="str">
        <f>IF(กรอกข้อมูลคะแนน!AN12=0,"",IF(กรอกข้อมูลคะแนน!AN12&lt;(กรอกข้อมูลคะแนน!$AN$5/2),"มผ",กรอกข้อมูลคะแนน!AN12))</f>
        <v/>
      </c>
      <c r="BR11" s="193" t="str">
        <f>IF(กรอกข้อมูลคะแนน!AO12=0,"",IF(กรอกข้อมูลคะแนน!AO12&lt;(กรอกข้อมูลคะแนน!$AO$5/2),"มผ",กรอกข้อมูลคะแนน!AO12))</f>
        <v/>
      </c>
      <c r="BS11" s="193" t="str">
        <f>IF(กรอกข้อมูลคะแนน!AP12=0,"",IF(กรอกข้อมูลคะแนน!AP12&lt;(กรอกข้อมูลคะแนน!$AP$5/2),"มผ",กรอกข้อมูลคะแนน!AP12))</f>
        <v/>
      </c>
      <c r="BT11" s="193" t="str">
        <f>IF(กรอกข้อมูลคะแนน!AR12=0,"",IF(กรอกข้อมูลคะแนน!AR12&lt;(กรอกข้อมูลคะแนน!$AR$5/2),"มผ",กรอกข้อมูลคะแนน!AR12))</f>
        <v/>
      </c>
      <c r="BU11" s="193" t="str">
        <f>IF(กรอกข้อมูลคะแนน!AS12=0,"",IF(กรอกข้อมูลคะแนน!AS12&lt;(กรอกข้อมูลคะแนน!$AS$5/2),"มผ",กรอกข้อมูลคะแนน!AS12))</f>
        <v/>
      </c>
      <c r="BV11" s="193" t="str">
        <f>IF(กรอกข้อมูลคะแนน!AT12=0,"",IF(กรอกข้อมูลคะแนน!AT12&lt;(กรอกข้อมูลคะแนน!$AT$5/2),"มผ",กรอกข้อมูลคะแนน!AT12))</f>
        <v/>
      </c>
      <c r="BW11" s="193" t="str">
        <f>IF(กรอกข้อมูลคะแนน!AU12=0,"",IF(กรอกข้อมูลคะแนน!AU12&lt;(กรอกข้อมูลคะแนน!$AU$5/2),"มผ",กรอกข้อมูลคะแนน!AU12))</f>
        <v/>
      </c>
      <c r="BX11" s="193" t="str">
        <f>IF(กรอกข้อมูลคะแนน!AV12=0,"",IF(กรอกข้อมูลคะแนน!AV12&lt;(กรอกข้อมูลคะแนน!$AV$5/2),"มผ",กรอกข้อมูลคะแนน!AV12))</f>
        <v/>
      </c>
      <c r="BY11" s="193" t="str">
        <f>IF(กรอกข้อมูลคะแนน!AW12=0,"",IF(กรอกข้อมูลคะแนน!AW12&lt;(กรอกข้อมูลคะแนน!$AW$5/2),"มผ",กรอกข้อมูลคะแนน!AW12))</f>
        <v/>
      </c>
      <c r="BZ11" s="193" t="str">
        <f>IF(กรอกข้อมูลคะแนน!AX12=0,"",IF(กรอกข้อมูลคะแนน!AX12&lt;(กรอกข้อมูลคะแนน!$AX$5/2),"มผ",กรอกข้อมูลคะแนน!AX12))</f>
        <v/>
      </c>
      <c r="CA11" s="194" t="str">
        <f>IF(กรอกข้อมูลคะแนน!AZ12=0,"",กรอกข้อมูลคะแนน!AZ12)</f>
        <v/>
      </c>
      <c r="CB11" s="157">
        <v>7</v>
      </c>
      <c r="CC11" s="194" t="str">
        <f t="shared" si="3"/>
        <v/>
      </c>
      <c r="CD11" s="194" t="str">
        <f t="shared" si="4"/>
        <v/>
      </c>
      <c r="CE11" s="195" t="str">
        <f>IF(กรอกข้อมูลคะแนน!BD12=0,"",กรอกข้อมูลคะแนน!BD12)</f>
        <v/>
      </c>
      <c r="CF11" s="195" t="str">
        <f>IF(กรอกข้อมูลคะแนน!BC12=0,"",กรอกข้อมูลคะแนน!BC12)</f>
        <v/>
      </c>
      <c r="CG11" s="195" t="str">
        <f t="shared" si="0"/>
        <v/>
      </c>
      <c r="CH11" s="195" t="str">
        <f>IF(กรอกข้อมูลคะแนน!BH12=0,"",กรอกข้อมูลคะแนน!BH12)</f>
        <v/>
      </c>
      <c r="CI11" s="195" t="str">
        <f>IF(กรอกข้อมูลคะแนน!BF12=0,"",กรอกข้อมูลคะแนน!BF12)</f>
        <v/>
      </c>
      <c r="CJ11" s="195" t="str">
        <f t="shared" si="1"/>
        <v/>
      </c>
      <c r="CK11" s="178" t="str">
        <f t="shared" si="5"/>
        <v/>
      </c>
      <c r="CL11" s="178" t="str">
        <f t="shared" si="6"/>
        <v/>
      </c>
      <c r="CM11" s="195" t="str">
        <f t="shared" si="7"/>
        <v/>
      </c>
      <c r="CN11" s="194" t="str">
        <f>IF(CM11="","",IF(CM11="ร","ร",VLOOKUP(CM11,ช่วงคะแนน!$H$8:$I$15,2)))</f>
        <v/>
      </c>
      <c r="CO11" s="196"/>
      <c r="CP11" s="202">
        <v>7</v>
      </c>
      <c r="CQ11" s="198" t="str">
        <f>IF(กรอกข้อมูลคะแนน!CD12=0,"",กรอกข้อมูลคะแนน!CD12)</f>
        <v/>
      </c>
      <c r="CR11" s="198" t="str">
        <f>IF(กรอกข้อมูลคะแนน!CE12=0,"",กรอกข้อมูลคะแนน!CE12)</f>
        <v/>
      </c>
      <c r="CS11" s="198" t="str">
        <f>IF(กรอกข้อมูลคะแนน!CF12=0,"",กรอกข้อมูลคะแนน!CF12)</f>
        <v/>
      </c>
      <c r="CT11" s="198" t="str">
        <f>IF(กรอกข้อมูลคะแนน!CG12=0,"",กรอกข้อมูลคะแนน!CG12)</f>
        <v/>
      </c>
      <c r="CU11" s="198" t="str">
        <f>IF(กรอกข้อมูลคะแนน!CH12=0,"",กรอกข้อมูลคะแนน!CH12)</f>
        <v/>
      </c>
      <c r="CV11" s="198" t="str">
        <f>IF(กรอกข้อมูลคะแนน!CI12=0,"",กรอกข้อมูลคะแนน!CI12)</f>
        <v/>
      </c>
      <c r="CW11" s="198" t="str">
        <f>IF(กรอกข้อมูลคะแนน!CJ12=0,"",กรอกข้อมูลคะแนน!CJ12)</f>
        <v/>
      </c>
      <c r="CX11" s="198" t="str">
        <f>IF(กรอกข้อมูลคะแนน!CK12=0,"",กรอกข้อมูลคะแนน!CK12)</f>
        <v/>
      </c>
      <c r="CY11" s="199" t="str">
        <f t="shared" si="8"/>
        <v/>
      </c>
      <c r="CZ11" s="200"/>
      <c r="DA11" s="202">
        <v>7</v>
      </c>
      <c r="DB11" s="201" t="str">
        <f>IF(กรอกข้อมูลคะแนน!CM12=0,"",กรอกข้อมูลคะแนน!CM12)</f>
        <v/>
      </c>
      <c r="DC11" s="201" t="str">
        <f>IF(กรอกข้อมูลคะแนน!CN12=0,"",กรอกข้อมูลคะแนน!CN12)</f>
        <v/>
      </c>
      <c r="DD11" s="201" t="str">
        <f>IF(กรอกข้อมูลคะแนน!CO12=0,"",กรอกข้อมูลคะแนน!CO12)</f>
        <v/>
      </c>
      <c r="DE11" s="201" t="str">
        <f>IF(กรอกข้อมูลคะแนน!CP12=0,"",กรอกข้อมูลคะแนน!CP12)</f>
        <v/>
      </c>
      <c r="DF11" s="201" t="str">
        <f>IF(กรอกข้อมูลคะแนน!CQ12=0,"",กรอกข้อมูลคะแนน!CQ12)</f>
        <v/>
      </c>
      <c r="DG11" s="201" t="str">
        <f>IF(กรอกข้อมูลคะแนน!CR12=0,"",กรอกข้อมูลคะแนน!CR12)</f>
        <v/>
      </c>
      <c r="DH11" s="201" t="str">
        <f>IF(กรอกข้อมูลคะแนน!CS12=0,"",กรอกข้อมูลคะแนน!CS12)</f>
        <v/>
      </c>
      <c r="DI11" s="201" t="str">
        <f>IF(กรอกข้อมูลคะแนน!CT12=0,"",กรอกข้อมูลคะแนน!CT12)</f>
        <v/>
      </c>
      <c r="DJ11" s="201" t="str">
        <f>IF(กรอกข้อมูลคะแนน!CU12=0,"",กรอกข้อมูลคะแนน!CU12)</f>
        <v/>
      </c>
      <c r="DK11" s="201" t="str">
        <f>IF(กรอกข้อมูลคะแนน!CV12=0,"",กรอกข้อมูลคะแนน!CV12)</f>
        <v/>
      </c>
      <c r="DL11" s="201" t="str">
        <f>IF(กรอกข้อมูลคะแนน!CW12=0,"",กรอกข้อมูลคะแนน!CW12)</f>
        <v/>
      </c>
      <c r="DM11" s="201" t="str">
        <f>IF(กรอกข้อมูลคะแนน!CX12=0,"",กรอกข้อมูลคะแนน!CX12)</f>
        <v/>
      </c>
      <c r="DN11" s="201" t="str">
        <f>IF(กรอกข้อมูลคะแนน!CY12=0,"",กรอกข้อมูลคะแนน!CY12)</f>
        <v/>
      </c>
      <c r="DO11" s="201" t="str">
        <f>IF(กรอกข้อมูลคะแนน!CZ12=0,"",กรอกข้อมูลคะแนน!CZ12)</f>
        <v/>
      </c>
      <c r="DP11" s="201" t="str">
        <f>IF(กรอกข้อมูลคะแนน!DA12=0,"",กรอกข้อมูลคะแนน!DA12)</f>
        <v/>
      </c>
      <c r="DQ11" s="199" t="str">
        <f>IF(กรอกข้อมูลคะแนน!DB12=0,"",IF(กรอกข้อมูลคะแนน!DB12="ร","ร",IF(กรอกข้อมูลคะแนน!DB12&gt;7.9,3,IF(กรอกข้อมูลคะแนน!DB12&gt;5.9,2,IF(กรอกข้อมูลคะแนน!DB12&gt;4.9,1,0)))))</f>
        <v/>
      </c>
    </row>
    <row r="12" spans="1:121" ht="16.5" customHeight="1" x14ac:dyDescent="0.5">
      <c r="A12" s="210" t="s">
        <v>22</v>
      </c>
      <c r="B12" s="164"/>
      <c r="C12" s="164"/>
      <c r="D12" s="164"/>
      <c r="E12" s="164"/>
      <c r="F12" s="221" t="str">
        <f>IF(กรอกข้อมูลทั่วไป!D7="","",กรอกข้อมูลทั่วไป!D7)</f>
        <v/>
      </c>
      <c r="H12" s="164"/>
      <c r="I12" s="164"/>
      <c r="J12" s="164"/>
      <c r="K12" s="164"/>
      <c r="L12" s="164"/>
      <c r="M12" s="164"/>
      <c r="N12" s="210" t="s">
        <v>20</v>
      </c>
      <c r="O12" s="164"/>
      <c r="P12" s="207" t="str">
        <f>IF(กรอกข้อมูลทั่วไป!D6="","",กรอกข้อมูลทั่วไป!D6)</f>
        <v/>
      </c>
      <c r="Q12" s="226"/>
      <c r="R12" s="226"/>
      <c r="S12" s="210" t="s">
        <v>19</v>
      </c>
      <c r="U12" s="221" t="str">
        <f>IF(กรอกข้อมูลทั่วไป!D5="","",กรอกข้อมูลทั่วไป!D5)</f>
        <v/>
      </c>
      <c r="X12" s="164"/>
      <c r="Y12" s="164"/>
      <c r="Z12" s="164"/>
      <c r="AA12" s="206"/>
      <c r="AB12" s="157">
        <v>8</v>
      </c>
      <c r="AC12" s="192" t="str">
        <f>IF(กรอกข้อมูลทั่วไป!U11=0,"",กรอกข้อมูลทั่วไป!U11)</f>
        <v/>
      </c>
      <c r="AD12" s="193" t="str">
        <f>IF(กรอกข้อมูลคะแนน!C13=0,"",IF(กรอกข้อมูลคะแนน!C13&lt;(กรอกข้อมูลคะแนน!$C$5/2),"มผ",กรอกข้อมูลคะแนน!C13))</f>
        <v/>
      </c>
      <c r="AE12" s="193" t="str">
        <f>IF(กรอกข้อมูลคะแนน!D13=0,"",IF(กรอกข้อมูลคะแนน!D13&lt;(กรอกข้อมูลคะแนน!$D$5/2),"มผ",กรอกข้อมูลคะแนน!D13))</f>
        <v/>
      </c>
      <c r="AF12" s="193" t="str">
        <f>IF(กรอกข้อมูลคะแนน!E13=0,"",IF(กรอกข้อมูลคะแนน!E13&lt;(กรอกข้อมูลคะแนน!$E$5/2),"มผ",กรอกข้อมูลคะแนน!E13))</f>
        <v/>
      </c>
      <c r="AG12" s="193" t="str">
        <f>IF(กรอกข้อมูลคะแนน!F13=0,"",IF(กรอกข้อมูลคะแนน!F13&lt;(กรอกข้อมูลคะแนน!$F$5/2),"มผ",กรอกข้อมูลคะแนน!F13))</f>
        <v/>
      </c>
      <c r="AH12" s="193" t="str">
        <f>IF(กรอกข้อมูลคะแนน!G13=0,"",IF(กรอกข้อมูลคะแนน!G13&lt;(กรอกข้อมูลคะแนน!$G$5/2),"มผ",กรอกข้อมูลคะแนน!G13))</f>
        <v/>
      </c>
      <c r="AI12" s="193" t="str">
        <f>IF(กรอกข้อมูลคะแนน!H13=0,"",IF(กรอกข้อมูลคะแนน!H13&lt;(กรอกข้อมูลคะแนน!$H$5/2),"มผ",กรอกข้อมูลคะแนน!H13))</f>
        <v/>
      </c>
      <c r="AJ12" s="193" t="str">
        <f>IF(กรอกข้อมูลคะแนน!I13=0,"",IF(กรอกข้อมูลคะแนน!I13&lt;(กรอกข้อมูลคะแนน!$I$5/2),"มผ",กรอกข้อมูลคะแนน!I13))</f>
        <v/>
      </c>
      <c r="AK12" s="193" t="str">
        <f>IF(กรอกข้อมูลคะแนน!K13=0,"",IF(กรอกข้อมูลคะแนน!K13&lt;(กรอกข้อมูลคะแนน!$K$5/2),"มผ",กรอกข้อมูลคะแนน!K13))</f>
        <v/>
      </c>
      <c r="AL12" s="193" t="str">
        <f>IF(กรอกข้อมูลคะแนน!L13=0,"",IF(กรอกข้อมูลคะแนน!L13&lt;(กรอกข้อมูลคะแนน!$L$5/2),"มผ",กรอกข้อมูลคะแนน!L13))</f>
        <v/>
      </c>
      <c r="AM12" s="193" t="str">
        <f>IF(กรอกข้อมูลคะแนน!M13=0,"",IF(กรอกข้อมูลคะแนน!M13&lt;(กรอกข้อมูลคะแนน!$M$5/2),"มผ",กรอกข้อมูลคะแนน!M13))</f>
        <v/>
      </c>
      <c r="AN12" s="193" t="str">
        <f>IF(กรอกข้อมูลคะแนน!N13=0,"",IF(กรอกข้อมูลคะแนน!N13&lt;(กรอกข้อมูลคะแนน!$N$5/2),"มผ",กรอกข้อมูลคะแนน!N13))</f>
        <v/>
      </c>
      <c r="AO12" s="157">
        <v>8</v>
      </c>
      <c r="AP12" s="192" t="str">
        <f>IF(กรอกข้อมูลทั่วไป!U11=0,"",กรอกข้อมูลทั่วไป!U11)</f>
        <v/>
      </c>
      <c r="AQ12" s="193" t="str">
        <f>IF(กรอกข้อมูลคะแนน!O13=0,"",IF(กรอกข้อมูลคะแนน!O13&lt;(กรอกข้อมูลคะแนน!$O$5/2),"มผ",กรอกข้อมูลคะแนน!O13))</f>
        <v/>
      </c>
      <c r="AR12" s="193" t="str">
        <f>IF(กรอกข้อมูลคะแนน!P13=0,"",IF(กรอกข้อมูลคะแนน!P13&lt;(กรอกข้อมูลคะแนน!$P$5/2),"มผ",กรอกข้อมูลคะแนน!P13))</f>
        <v/>
      </c>
      <c r="AS12" s="193" t="str">
        <f>IF(กรอกข้อมูลคะแนน!Q13=0,"",IF(กรอกข้อมูลคะแนน!Q13&lt;(กรอกข้อมูลคะแนน!$Q$5/2),"มผ",กรอกข้อมูลคะแนน!Q13))</f>
        <v/>
      </c>
      <c r="AT12" s="193" t="str">
        <f>IF(กรอกข้อมูลคะแนน!S13=0,"",IF(กรอกข้อมูลคะแนน!S13&lt;(กรอกข้อมูลคะแนน!$S$5/2),"มผ",กรอกข้อมูลคะแนน!S13))</f>
        <v/>
      </c>
      <c r="AU12" s="193" t="str">
        <f>IF(กรอกข้อมูลคะแนน!T13=0,"",IF(กรอกข้อมูลคะแนน!T13&lt;(กรอกข้อมูลคะแนน!$T$5/2),"มผ",กรอกข้อมูลคะแนน!T13))</f>
        <v/>
      </c>
      <c r="AV12" s="193" t="str">
        <f>IF(กรอกข้อมูลคะแนน!U13=0,"",IF(กรอกข้อมูลคะแนน!U13&lt;(กรอกข้อมูลคะแนน!$U$5/2),"มผ",กรอกข้อมูลคะแนน!U13))</f>
        <v/>
      </c>
      <c r="AW12" s="193" t="str">
        <f>IF(กรอกข้อมูลคะแนน!V13=0,"",IF(กรอกข้อมูลคะแนน!V13&lt;(กรอกข้อมูลคะแนน!$V$5/2),"มผ",กรอกข้อมูลคะแนน!V13))</f>
        <v/>
      </c>
      <c r="AX12" s="193" t="str">
        <f>IF(กรอกข้อมูลคะแนน!W13=0,"",IF(กรอกข้อมูลคะแนน!W13&lt;(กรอกข้อมูลคะแนน!$W$5/2),"มผ",กรอกข้อมูลคะแนน!W13))</f>
        <v/>
      </c>
      <c r="AY12" s="193" t="str">
        <f>IF(กรอกข้อมูลคะแนน!X13=0,"",IF(กรอกข้อมูลคะแนน!X13&lt;(กรอกข้อมูลคะแนน!$X$5/2),"มผ",กรอกข้อมูลคะแนน!X13))</f>
        <v/>
      </c>
      <c r="AZ12" s="193" t="str">
        <f>IF(กรอกข้อมูลคะแนน!Y13=0,"",IF(กรอกข้อมูลคะแนน!Y13&lt;(กรอกข้อมูลคะแนน!$Y$5/2),"มผ",กรอกข้อมูลคะแนน!Y13))</f>
        <v/>
      </c>
      <c r="BA12" s="194" t="str">
        <f>IF(กรอกข้อมูลคะแนน!AA13=0,"",กรอกข้อมูลคะแนน!AA13)</f>
        <v/>
      </c>
      <c r="BB12" s="157">
        <v>8</v>
      </c>
      <c r="BC12" s="192" t="str">
        <f>IF(กรอกข้อมูลทั่วไป!U11=0,"",กรอกข้อมูลทั่วไป!U11)</f>
        <v/>
      </c>
      <c r="BD12" s="193" t="str">
        <f>IF(กรอกข้อมูลคะแนน!AB13=0,"",IF(กรอกข้อมูลคะแนน!AB13&lt;(กรอกข้อมูลคะแนน!$AB$5/2),"มผ",กรอกข้อมูลคะแนน!AB13))</f>
        <v/>
      </c>
      <c r="BE12" s="193" t="str">
        <f>IF(กรอกข้อมูลคะแนน!AC13=0,"",IF(กรอกข้อมูลคะแนน!AC13&lt;(กรอกข้อมูลคะแนน!$AC$5/2),"มผ",กรอกข้อมูลคะแนน!AC13))</f>
        <v/>
      </c>
      <c r="BF12" s="193" t="str">
        <f>IF(กรอกข้อมูลคะแนน!AD13=0,"",IF(กรอกข้อมูลคะแนน!AD13&lt;(กรอกข้อมูลคะแนน!$AD$5/2),"มผ",กรอกข้อมูลคะแนน!AD13))</f>
        <v/>
      </c>
      <c r="BG12" s="193" t="str">
        <f>IF(กรอกข้อมูลคะแนน!AE13=0,"",IF(กรอกข้อมูลคะแนน!AE13&lt;(กรอกข้อมูลคะแนน!$AE$5/2),"มผ",กรอกข้อมูลคะแนน!AE13))</f>
        <v/>
      </c>
      <c r="BH12" s="193" t="str">
        <f>IF(กรอกข้อมูลคะแนน!AF13=0,"",IF(กรอกข้อมูลคะแนน!AF13&lt;(กรอกข้อมูลคะแนน!$AF$5/2),"มผ",กรอกข้อมูลคะแนน!AF13))</f>
        <v/>
      </c>
      <c r="BI12" s="193" t="str">
        <f>IF(กรอกข้อมูลคะแนน!AG13=0,"",IF(กรอกข้อมูลคะแนน!AG13&lt;(กรอกข้อมูลคะแนน!$AG$5/2),"มผ",กรอกข้อมูลคะแนน!AG13))</f>
        <v/>
      </c>
      <c r="BJ12" s="193" t="str">
        <f>IF(กรอกข้อมูลคะแนน!AH13=0,"",IF(กรอกข้อมูลคะแนน!AH13&lt;(กรอกข้อมูลคะแนน!$AH$5/2),"มผ",กรอกข้อมูลคะแนน!AH13))</f>
        <v/>
      </c>
      <c r="BK12" s="193" t="str">
        <f>IF(กรอกข้อมูลคะแนน!AJ13=0,"",IF(กรอกข้อมูลคะแนน!AJ13&lt;(กรอกข้อมูลคะแนน!$AJ$5/2),"มผ",กรอกข้อมูลคะแนน!AJ13))</f>
        <v/>
      </c>
      <c r="BL12" s="193" t="str">
        <f>IF(กรอกข้อมูลคะแนน!AK13=0,"",IF(กรอกข้อมูลคะแนน!AK13&lt;(กรอกข้อมูลคะแนน!$AK$5/2),"มผ",กรอกข้อมูลคะแนน!AK13))</f>
        <v/>
      </c>
      <c r="BM12" s="193" t="str">
        <f>IF(กรอกข้อมูลคะแนน!AL13=0,"",IF(กรอกข้อมูลคะแนน!AL13&lt;(กรอกข้อมูลคะแนน!$AL$5/2),"มผ",กรอกข้อมูลคะแนน!AL13))</f>
        <v/>
      </c>
      <c r="BN12" s="193" t="str">
        <f>IF(กรอกข้อมูลคะแนน!AM13=0,"",IF(กรอกข้อมูลคะแนน!AM13&lt;(กรอกข้อมูลคะแนน!$AM$5/2),"มผ",กรอกข้อมูลคะแนน!AM13))</f>
        <v/>
      </c>
      <c r="BO12" s="157">
        <v>8</v>
      </c>
      <c r="BP12" s="192" t="str">
        <f t="shared" si="2"/>
        <v/>
      </c>
      <c r="BQ12" s="193" t="str">
        <f>IF(กรอกข้อมูลคะแนน!AN13=0,"",IF(กรอกข้อมูลคะแนน!AN13&lt;(กรอกข้อมูลคะแนน!$AN$5/2),"มผ",กรอกข้อมูลคะแนน!AN13))</f>
        <v/>
      </c>
      <c r="BR12" s="193" t="str">
        <f>IF(กรอกข้อมูลคะแนน!AO13=0,"",IF(กรอกข้อมูลคะแนน!AO13&lt;(กรอกข้อมูลคะแนน!$AO$5/2),"มผ",กรอกข้อมูลคะแนน!AO13))</f>
        <v/>
      </c>
      <c r="BS12" s="193" t="str">
        <f>IF(กรอกข้อมูลคะแนน!AP13=0,"",IF(กรอกข้อมูลคะแนน!AP13&lt;(กรอกข้อมูลคะแนน!$AP$5/2),"มผ",กรอกข้อมูลคะแนน!AP13))</f>
        <v/>
      </c>
      <c r="BT12" s="193" t="str">
        <f>IF(กรอกข้อมูลคะแนน!AR13=0,"",IF(กรอกข้อมูลคะแนน!AR13&lt;(กรอกข้อมูลคะแนน!$AR$5/2),"มผ",กรอกข้อมูลคะแนน!AR13))</f>
        <v/>
      </c>
      <c r="BU12" s="193" t="str">
        <f>IF(กรอกข้อมูลคะแนน!AS13=0,"",IF(กรอกข้อมูลคะแนน!AS13&lt;(กรอกข้อมูลคะแนน!$AS$5/2),"มผ",กรอกข้อมูลคะแนน!AS13))</f>
        <v/>
      </c>
      <c r="BV12" s="193" t="str">
        <f>IF(กรอกข้อมูลคะแนน!AT13=0,"",IF(กรอกข้อมูลคะแนน!AT13&lt;(กรอกข้อมูลคะแนน!$AT$5/2),"มผ",กรอกข้อมูลคะแนน!AT13))</f>
        <v/>
      </c>
      <c r="BW12" s="193" t="str">
        <f>IF(กรอกข้อมูลคะแนน!AU13=0,"",IF(กรอกข้อมูลคะแนน!AU13&lt;(กรอกข้อมูลคะแนน!$AU$5/2),"มผ",กรอกข้อมูลคะแนน!AU13))</f>
        <v/>
      </c>
      <c r="BX12" s="193" t="str">
        <f>IF(กรอกข้อมูลคะแนน!AV13=0,"",IF(กรอกข้อมูลคะแนน!AV13&lt;(กรอกข้อมูลคะแนน!$AV$5/2),"มผ",กรอกข้อมูลคะแนน!AV13))</f>
        <v/>
      </c>
      <c r="BY12" s="193" t="str">
        <f>IF(กรอกข้อมูลคะแนน!AW13=0,"",IF(กรอกข้อมูลคะแนน!AW13&lt;(กรอกข้อมูลคะแนน!$AW$5/2),"มผ",กรอกข้อมูลคะแนน!AW13))</f>
        <v/>
      </c>
      <c r="BZ12" s="193" t="str">
        <f>IF(กรอกข้อมูลคะแนน!AX13=0,"",IF(กรอกข้อมูลคะแนน!AX13&lt;(กรอกข้อมูลคะแนน!$AX$5/2),"มผ",กรอกข้อมูลคะแนน!AX13))</f>
        <v/>
      </c>
      <c r="CA12" s="194" t="str">
        <f>IF(กรอกข้อมูลคะแนน!AZ13=0,"",กรอกข้อมูลคะแนน!AZ13)</f>
        <v/>
      </c>
      <c r="CB12" s="157">
        <v>8</v>
      </c>
      <c r="CC12" s="194" t="str">
        <f t="shared" si="3"/>
        <v/>
      </c>
      <c r="CD12" s="194" t="str">
        <f t="shared" si="4"/>
        <v/>
      </c>
      <c r="CE12" s="195" t="str">
        <f>IF(กรอกข้อมูลคะแนน!BD13=0,"",กรอกข้อมูลคะแนน!BD13)</f>
        <v/>
      </c>
      <c r="CF12" s="195" t="str">
        <f>IF(กรอกข้อมูลคะแนน!BC13=0,"",กรอกข้อมูลคะแนน!BC13)</f>
        <v/>
      </c>
      <c r="CG12" s="195" t="str">
        <f t="shared" si="0"/>
        <v/>
      </c>
      <c r="CH12" s="195" t="str">
        <f>IF(กรอกข้อมูลคะแนน!BH13=0,"",กรอกข้อมูลคะแนน!BH13)</f>
        <v/>
      </c>
      <c r="CI12" s="195" t="str">
        <f>IF(กรอกข้อมูลคะแนน!BF13=0,"",กรอกข้อมูลคะแนน!BF13)</f>
        <v/>
      </c>
      <c r="CJ12" s="195" t="str">
        <f t="shared" si="1"/>
        <v/>
      </c>
      <c r="CK12" s="178" t="str">
        <f t="shared" si="5"/>
        <v/>
      </c>
      <c r="CL12" s="178" t="str">
        <f t="shared" si="6"/>
        <v/>
      </c>
      <c r="CM12" s="195" t="str">
        <f t="shared" si="7"/>
        <v/>
      </c>
      <c r="CN12" s="194" t="str">
        <f>IF(CM12="","",IF(CM12="ร","ร",VLOOKUP(CM12,ช่วงคะแนน!$H$8:$I$15,2)))</f>
        <v/>
      </c>
      <c r="CO12" s="196"/>
      <c r="CP12" s="202">
        <v>8</v>
      </c>
      <c r="CQ12" s="198" t="str">
        <f>IF(กรอกข้อมูลคะแนน!CD13=0,"",กรอกข้อมูลคะแนน!CD13)</f>
        <v/>
      </c>
      <c r="CR12" s="198" t="str">
        <f>IF(กรอกข้อมูลคะแนน!CE13=0,"",กรอกข้อมูลคะแนน!CE13)</f>
        <v/>
      </c>
      <c r="CS12" s="198" t="str">
        <f>IF(กรอกข้อมูลคะแนน!CF13=0,"",กรอกข้อมูลคะแนน!CF13)</f>
        <v/>
      </c>
      <c r="CT12" s="198" t="str">
        <f>IF(กรอกข้อมูลคะแนน!CG13=0,"",กรอกข้อมูลคะแนน!CG13)</f>
        <v/>
      </c>
      <c r="CU12" s="198" t="str">
        <f>IF(กรอกข้อมูลคะแนน!CH13=0,"",กรอกข้อมูลคะแนน!CH13)</f>
        <v/>
      </c>
      <c r="CV12" s="198" t="str">
        <f>IF(กรอกข้อมูลคะแนน!CI13=0,"",กรอกข้อมูลคะแนน!CI13)</f>
        <v/>
      </c>
      <c r="CW12" s="198" t="str">
        <f>IF(กรอกข้อมูลคะแนน!CJ13=0,"",กรอกข้อมูลคะแนน!CJ13)</f>
        <v/>
      </c>
      <c r="CX12" s="198" t="str">
        <f>IF(กรอกข้อมูลคะแนน!CK13=0,"",กรอกข้อมูลคะแนน!CK13)</f>
        <v/>
      </c>
      <c r="CY12" s="199" t="str">
        <f t="shared" si="8"/>
        <v/>
      </c>
      <c r="CZ12" s="200"/>
      <c r="DA12" s="202">
        <v>8</v>
      </c>
      <c r="DB12" s="201" t="str">
        <f>IF(กรอกข้อมูลคะแนน!CM13=0,"",กรอกข้อมูลคะแนน!CM13)</f>
        <v/>
      </c>
      <c r="DC12" s="201" t="str">
        <f>IF(กรอกข้อมูลคะแนน!CN13=0,"",กรอกข้อมูลคะแนน!CN13)</f>
        <v/>
      </c>
      <c r="DD12" s="201" t="str">
        <f>IF(กรอกข้อมูลคะแนน!CO13=0,"",กรอกข้อมูลคะแนน!CO13)</f>
        <v/>
      </c>
      <c r="DE12" s="201" t="str">
        <f>IF(กรอกข้อมูลคะแนน!CP13=0,"",กรอกข้อมูลคะแนน!CP13)</f>
        <v/>
      </c>
      <c r="DF12" s="201" t="str">
        <f>IF(กรอกข้อมูลคะแนน!CQ13=0,"",กรอกข้อมูลคะแนน!CQ13)</f>
        <v/>
      </c>
      <c r="DG12" s="201" t="str">
        <f>IF(กรอกข้อมูลคะแนน!CR13=0,"",กรอกข้อมูลคะแนน!CR13)</f>
        <v/>
      </c>
      <c r="DH12" s="201" t="str">
        <f>IF(กรอกข้อมูลคะแนน!CS13=0,"",กรอกข้อมูลคะแนน!CS13)</f>
        <v/>
      </c>
      <c r="DI12" s="201" t="str">
        <f>IF(กรอกข้อมูลคะแนน!CT13=0,"",กรอกข้อมูลคะแนน!CT13)</f>
        <v/>
      </c>
      <c r="DJ12" s="201" t="str">
        <f>IF(กรอกข้อมูลคะแนน!CU13=0,"",กรอกข้อมูลคะแนน!CU13)</f>
        <v/>
      </c>
      <c r="DK12" s="201" t="str">
        <f>IF(กรอกข้อมูลคะแนน!CV13=0,"",กรอกข้อมูลคะแนน!CV13)</f>
        <v/>
      </c>
      <c r="DL12" s="201" t="str">
        <f>IF(กรอกข้อมูลคะแนน!CW13=0,"",กรอกข้อมูลคะแนน!CW13)</f>
        <v/>
      </c>
      <c r="DM12" s="201" t="str">
        <f>IF(กรอกข้อมูลคะแนน!CX13=0,"",กรอกข้อมูลคะแนน!CX13)</f>
        <v/>
      </c>
      <c r="DN12" s="201" t="str">
        <f>IF(กรอกข้อมูลคะแนน!CY13=0,"",กรอกข้อมูลคะแนน!CY13)</f>
        <v/>
      </c>
      <c r="DO12" s="201" t="str">
        <f>IF(กรอกข้อมูลคะแนน!CZ13=0,"",กรอกข้อมูลคะแนน!CZ13)</f>
        <v/>
      </c>
      <c r="DP12" s="201" t="str">
        <f>IF(กรอกข้อมูลคะแนน!DA13=0,"",กรอกข้อมูลคะแนน!DA13)</f>
        <v/>
      </c>
      <c r="DQ12" s="199" t="str">
        <f>IF(กรอกข้อมูลคะแนน!DB13=0,"",IF(กรอกข้อมูลคะแนน!DB13="ร","ร",IF(กรอกข้อมูลคะแนน!DB13&gt;7.9,3,IF(กรอกข้อมูลคะแนน!DB13&gt;5.9,2,IF(กรอกข้อมูลคะแนน!DB13&gt;4.9,1,0)))))</f>
        <v/>
      </c>
    </row>
    <row r="13" spans="1:121" ht="17.100000000000001" customHeight="1" x14ac:dyDescent="0.5">
      <c r="A13" s="210" t="s">
        <v>67</v>
      </c>
      <c r="B13" s="164"/>
      <c r="C13" s="164"/>
      <c r="D13" s="164"/>
      <c r="E13" s="164"/>
      <c r="F13" s="377" t="str">
        <f>IF(กรอกข้อมูลทั่วไป!D9="","",กรอกข้อมูลทั่วไป!D9)</f>
        <v/>
      </c>
      <c r="G13" s="377"/>
      <c r="H13" s="377"/>
      <c r="I13" s="377"/>
      <c r="J13" s="377"/>
      <c r="K13" s="164"/>
      <c r="L13" s="164"/>
      <c r="M13" s="164"/>
      <c r="N13" s="210" t="s">
        <v>21</v>
      </c>
      <c r="O13" s="208"/>
      <c r="P13" s="208"/>
      <c r="Q13" s="208"/>
      <c r="R13" s="208"/>
      <c r="S13" s="208"/>
      <c r="T13" s="208"/>
      <c r="U13" s="347" t="str">
        <f>IF(กรอกข้อมูลทั่วไป!D8="","",กรอกข้อมูลทั่วไป!D8)</f>
        <v/>
      </c>
      <c r="V13" s="347"/>
      <c r="X13" s="164"/>
      <c r="Y13" s="164"/>
      <c r="Z13" s="164"/>
      <c r="AA13" s="206"/>
      <c r="AB13" s="157">
        <v>9</v>
      </c>
      <c r="AC13" s="192" t="str">
        <f>IF(กรอกข้อมูลทั่วไป!U12=0,"",กรอกข้อมูลทั่วไป!U12)</f>
        <v/>
      </c>
      <c r="AD13" s="193" t="str">
        <f>IF(กรอกข้อมูลคะแนน!C14=0,"",IF(กรอกข้อมูลคะแนน!C14&lt;(กรอกข้อมูลคะแนน!$C$5/2),"มผ",กรอกข้อมูลคะแนน!C14))</f>
        <v/>
      </c>
      <c r="AE13" s="193" t="str">
        <f>IF(กรอกข้อมูลคะแนน!D14=0,"",IF(กรอกข้อมูลคะแนน!D14&lt;(กรอกข้อมูลคะแนน!$D$5/2),"มผ",กรอกข้อมูลคะแนน!D14))</f>
        <v/>
      </c>
      <c r="AF13" s="193" t="str">
        <f>IF(กรอกข้อมูลคะแนน!E14=0,"",IF(กรอกข้อมูลคะแนน!E14&lt;(กรอกข้อมูลคะแนน!$E$5/2),"มผ",กรอกข้อมูลคะแนน!E14))</f>
        <v/>
      </c>
      <c r="AG13" s="193" t="str">
        <f>IF(กรอกข้อมูลคะแนน!F14=0,"",IF(กรอกข้อมูลคะแนน!F14&lt;(กรอกข้อมูลคะแนน!$F$5/2),"มผ",กรอกข้อมูลคะแนน!F14))</f>
        <v/>
      </c>
      <c r="AH13" s="193" t="str">
        <f>IF(กรอกข้อมูลคะแนน!G14=0,"",IF(กรอกข้อมูลคะแนน!G14&lt;(กรอกข้อมูลคะแนน!$G$5/2),"มผ",กรอกข้อมูลคะแนน!G14))</f>
        <v/>
      </c>
      <c r="AI13" s="193" t="str">
        <f>IF(กรอกข้อมูลคะแนน!H14=0,"",IF(กรอกข้อมูลคะแนน!H14&lt;(กรอกข้อมูลคะแนน!$H$5/2),"มผ",กรอกข้อมูลคะแนน!H14))</f>
        <v/>
      </c>
      <c r="AJ13" s="193" t="str">
        <f>IF(กรอกข้อมูลคะแนน!I14=0,"",IF(กรอกข้อมูลคะแนน!I14&lt;(กรอกข้อมูลคะแนน!$I$5/2),"มผ",กรอกข้อมูลคะแนน!I14))</f>
        <v/>
      </c>
      <c r="AK13" s="193" t="str">
        <f>IF(กรอกข้อมูลคะแนน!K14=0,"",IF(กรอกข้อมูลคะแนน!K14&lt;(กรอกข้อมูลคะแนน!$K$5/2),"มผ",กรอกข้อมูลคะแนน!K14))</f>
        <v/>
      </c>
      <c r="AL13" s="193" t="str">
        <f>IF(กรอกข้อมูลคะแนน!L14=0,"",IF(กรอกข้อมูลคะแนน!L14&lt;(กรอกข้อมูลคะแนน!$L$5/2),"มผ",กรอกข้อมูลคะแนน!L14))</f>
        <v/>
      </c>
      <c r="AM13" s="193" t="str">
        <f>IF(กรอกข้อมูลคะแนน!M14=0,"",IF(กรอกข้อมูลคะแนน!M14&lt;(กรอกข้อมูลคะแนน!$M$5/2),"มผ",กรอกข้อมูลคะแนน!M14))</f>
        <v/>
      </c>
      <c r="AN13" s="193" t="str">
        <f>IF(กรอกข้อมูลคะแนน!N14=0,"",IF(กรอกข้อมูลคะแนน!N14&lt;(กรอกข้อมูลคะแนน!$N$5/2),"มผ",กรอกข้อมูลคะแนน!N14))</f>
        <v/>
      </c>
      <c r="AO13" s="157">
        <v>9</v>
      </c>
      <c r="AP13" s="192" t="str">
        <f>IF(กรอกข้อมูลทั่วไป!U12=0,"",กรอกข้อมูลทั่วไป!U12)</f>
        <v/>
      </c>
      <c r="AQ13" s="193" t="str">
        <f>IF(กรอกข้อมูลคะแนน!O14=0,"",IF(กรอกข้อมูลคะแนน!O14&lt;(กรอกข้อมูลคะแนน!$O$5/2),"มผ",กรอกข้อมูลคะแนน!O14))</f>
        <v/>
      </c>
      <c r="AR13" s="193" t="str">
        <f>IF(กรอกข้อมูลคะแนน!P14=0,"",IF(กรอกข้อมูลคะแนน!P14&lt;(กรอกข้อมูลคะแนน!$P$5/2),"มผ",กรอกข้อมูลคะแนน!P14))</f>
        <v/>
      </c>
      <c r="AS13" s="193" t="str">
        <f>IF(กรอกข้อมูลคะแนน!Q14=0,"",IF(กรอกข้อมูลคะแนน!Q14&lt;(กรอกข้อมูลคะแนน!$Q$5/2),"มผ",กรอกข้อมูลคะแนน!Q14))</f>
        <v/>
      </c>
      <c r="AT13" s="193" t="str">
        <f>IF(กรอกข้อมูลคะแนน!S14=0,"",IF(กรอกข้อมูลคะแนน!S14&lt;(กรอกข้อมูลคะแนน!$S$5/2),"มผ",กรอกข้อมูลคะแนน!S14))</f>
        <v/>
      </c>
      <c r="AU13" s="193" t="str">
        <f>IF(กรอกข้อมูลคะแนน!T14=0,"",IF(กรอกข้อมูลคะแนน!T14&lt;(กรอกข้อมูลคะแนน!$T$5/2),"มผ",กรอกข้อมูลคะแนน!T14))</f>
        <v/>
      </c>
      <c r="AV13" s="193" t="str">
        <f>IF(กรอกข้อมูลคะแนน!U14=0,"",IF(กรอกข้อมูลคะแนน!U14&lt;(กรอกข้อมูลคะแนน!$U$5/2),"มผ",กรอกข้อมูลคะแนน!U14))</f>
        <v/>
      </c>
      <c r="AW13" s="193" t="str">
        <f>IF(กรอกข้อมูลคะแนน!V14=0,"",IF(กรอกข้อมูลคะแนน!V14&lt;(กรอกข้อมูลคะแนน!$V$5/2),"มผ",กรอกข้อมูลคะแนน!V14))</f>
        <v/>
      </c>
      <c r="AX13" s="193" t="str">
        <f>IF(กรอกข้อมูลคะแนน!W14=0,"",IF(กรอกข้อมูลคะแนน!W14&lt;(กรอกข้อมูลคะแนน!$W$5/2),"มผ",กรอกข้อมูลคะแนน!W14))</f>
        <v/>
      </c>
      <c r="AY13" s="193" t="str">
        <f>IF(กรอกข้อมูลคะแนน!X14=0,"",IF(กรอกข้อมูลคะแนน!X14&lt;(กรอกข้อมูลคะแนน!$X$5/2),"มผ",กรอกข้อมูลคะแนน!X14))</f>
        <v/>
      </c>
      <c r="AZ13" s="193" t="str">
        <f>IF(กรอกข้อมูลคะแนน!Y14=0,"",IF(กรอกข้อมูลคะแนน!Y14&lt;(กรอกข้อมูลคะแนน!$Y$5/2),"มผ",กรอกข้อมูลคะแนน!Y14))</f>
        <v/>
      </c>
      <c r="BA13" s="194" t="str">
        <f>IF(กรอกข้อมูลคะแนน!AA14=0,"",กรอกข้อมูลคะแนน!AA14)</f>
        <v/>
      </c>
      <c r="BB13" s="157">
        <v>9</v>
      </c>
      <c r="BC13" s="192" t="str">
        <f>IF(กรอกข้อมูลทั่วไป!U12=0,"",กรอกข้อมูลทั่วไป!U12)</f>
        <v/>
      </c>
      <c r="BD13" s="193" t="str">
        <f>IF(กรอกข้อมูลคะแนน!AB14=0,"",IF(กรอกข้อมูลคะแนน!AB14&lt;(กรอกข้อมูลคะแนน!$AB$5/2),"มผ",กรอกข้อมูลคะแนน!AB14))</f>
        <v/>
      </c>
      <c r="BE13" s="193" t="str">
        <f>IF(กรอกข้อมูลคะแนน!AC14=0,"",IF(กรอกข้อมูลคะแนน!AC14&lt;(กรอกข้อมูลคะแนน!$AC$5/2),"มผ",กรอกข้อมูลคะแนน!AC14))</f>
        <v/>
      </c>
      <c r="BF13" s="193" t="str">
        <f>IF(กรอกข้อมูลคะแนน!AD14=0,"",IF(กรอกข้อมูลคะแนน!AD14&lt;(กรอกข้อมูลคะแนน!$AD$5/2),"มผ",กรอกข้อมูลคะแนน!AD14))</f>
        <v/>
      </c>
      <c r="BG13" s="193" t="str">
        <f>IF(กรอกข้อมูลคะแนน!AE14=0,"",IF(กรอกข้อมูลคะแนน!AE14&lt;(กรอกข้อมูลคะแนน!$AE$5/2),"มผ",กรอกข้อมูลคะแนน!AE14))</f>
        <v/>
      </c>
      <c r="BH13" s="193" t="str">
        <f>IF(กรอกข้อมูลคะแนน!AF14=0,"",IF(กรอกข้อมูลคะแนน!AF14&lt;(กรอกข้อมูลคะแนน!$AF$5/2),"มผ",กรอกข้อมูลคะแนน!AF14))</f>
        <v/>
      </c>
      <c r="BI13" s="193" t="str">
        <f>IF(กรอกข้อมูลคะแนน!AG14=0,"",IF(กรอกข้อมูลคะแนน!AG14&lt;(กรอกข้อมูลคะแนน!$AG$5/2),"มผ",กรอกข้อมูลคะแนน!AG14))</f>
        <v/>
      </c>
      <c r="BJ13" s="193" t="str">
        <f>IF(กรอกข้อมูลคะแนน!AH14=0,"",IF(กรอกข้อมูลคะแนน!AH14&lt;(กรอกข้อมูลคะแนน!$AH$5/2),"มผ",กรอกข้อมูลคะแนน!AH14))</f>
        <v/>
      </c>
      <c r="BK13" s="193" t="str">
        <f>IF(กรอกข้อมูลคะแนน!AJ14=0,"",IF(กรอกข้อมูลคะแนน!AJ14&lt;(กรอกข้อมูลคะแนน!$AJ$5/2),"มผ",กรอกข้อมูลคะแนน!AJ14))</f>
        <v/>
      </c>
      <c r="BL13" s="193" t="str">
        <f>IF(กรอกข้อมูลคะแนน!AK14=0,"",IF(กรอกข้อมูลคะแนน!AK14&lt;(กรอกข้อมูลคะแนน!$AK$5/2),"มผ",กรอกข้อมูลคะแนน!AK14))</f>
        <v/>
      </c>
      <c r="BM13" s="193" t="str">
        <f>IF(กรอกข้อมูลคะแนน!AL14=0,"",IF(กรอกข้อมูลคะแนน!AL14&lt;(กรอกข้อมูลคะแนน!$AL$5/2),"มผ",กรอกข้อมูลคะแนน!AL14))</f>
        <v/>
      </c>
      <c r="BN13" s="193" t="str">
        <f>IF(กรอกข้อมูลคะแนน!AM14=0,"",IF(กรอกข้อมูลคะแนน!AM14&lt;(กรอกข้อมูลคะแนน!$AM$5/2),"มผ",กรอกข้อมูลคะแนน!AM14))</f>
        <v/>
      </c>
      <c r="BO13" s="157">
        <v>9</v>
      </c>
      <c r="BP13" s="192" t="str">
        <f t="shared" si="2"/>
        <v/>
      </c>
      <c r="BQ13" s="193" t="str">
        <f>IF(กรอกข้อมูลคะแนน!AN14=0,"",IF(กรอกข้อมูลคะแนน!AN14&lt;(กรอกข้อมูลคะแนน!$AN$5/2),"มผ",กรอกข้อมูลคะแนน!AN14))</f>
        <v/>
      </c>
      <c r="BR13" s="193" t="str">
        <f>IF(กรอกข้อมูลคะแนน!AO14=0,"",IF(กรอกข้อมูลคะแนน!AO14&lt;(กรอกข้อมูลคะแนน!$AO$5/2),"มผ",กรอกข้อมูลคะแนน!AO14))</f>
        <v/>
      </c>
      <c r="BS13" s="193" t="str">
        <f>IF(กรอกข้อมูลคะแนน!AP14=0,"",IF(กรอกข้อมูลคะแนน!AP14&lt;(กรอกข้อมูลคะแนน!$AP$5/2),"มผ",กรอกข้อมูลคะแนน!AP14))</f>
        <v/>
      </c>
      <c r="BT13" s="193" t="str">
        <f>IF(กรอกข้อมูลคะแนน!AR14=0,"",IF(กรอกข้อมูลคะแนน!AR14&lt;(กรอกข้อมูลคะแนน!$AR$5/2),"มผ",กรอกข้อมูลคะแนน!AR14))</f>
        <v/>
      </c>
      <c r="BU13" s="193" t="str">
        <f>IF(กรอกข้อมูลคะแนน!AS14=0,"",IF(กรอกข้อมูลคะแนน!AS14&lt;(กรอกข้อมูลคะแนน!$AS$5/2),"มผ",กรอกข้อมูลคะแนน!AS14))</f>
        <v/>
      </c>
      <c r="BV13" s="193" t="str">
        <f>IF(กรอกข้อมูลคะแนน!AT14=0,"",IF(กรอกข้อมูลคะแนน!AT14&lt;(กรอกข้อมูลคะแนน!$AT$5/2),"มผ",กรอกข้อมูลคะแนน!AT14))</f>
        <v/>
      </c>
      <c r="BW13" s="193" t="str">
        <f>IF(กรอกข้อมูลคะแนน!AU14=0,"",IF(กรอกข้อมูลคะแนน!AU14&lt;(กรอกข้อมูลคะแนน!$AU$5/2),"มผ",กรอกข้อมูลคะแนน!AU14))</f>
        <v/>
      </c>
      <c r="BX13" s="193" t="str">
        <f>IF(กรอกข้อมูลคะแนน!AV14=0,"",IF(กรอกข้อมูลคะแนน!AV14&lt;(กรอกข้อมูลคะแนน!$AV$5/2),"มผ",กรอกข้อมูลคะแนน!AV14))</f>
        <v/>
      </c>
      <c r="BY13" s="193" t="str">
        <f>IF(กรอกข้อมูลคะแนน!AW14=0,"",IF(กรอกข้อมูลคะแนน!AW14&lt;(กรอกข้อมูลคะแนน!$AW$5/2),"มผ",กรอกข้อมูลคะแนน!AW14))</f>
        <v/>
      </c>
      <c r="BZ13" s="193" t="str">
        <f>IF(กรอกข้อมูลคะแนน!AX14=0,"",IF(กรอกข้อมูลคะแนน!AX14&lt;(กรอกข้อมูลคะแนน!$AX$5/2),"มผ",กรอกข้อมูลคะแนน!AX14))</f>
        <v/>
      </c>
      <c r="CA13" s="194" t="str">
        <f>IF(กรอกข้อมูลคะแนน!AZ14=0,"",กรอกข้อมูลคะแนน!AZ14)</f>
        <v/>
      </c>
      <c r="CB13" s="157">
        <v>9</v>
      </c>
      <c r="CC13" s="194" t="str">
        <f t="shared" si="3"/>
        <v/>
      </c>
      <c r="CD13" s="194" t="str">
        <f t="shared" si="4"/>
        <v/>
      </c>
      <c r="CE13" s="195" t="str">
        <f>IF(กรอกข้อมูลคะแนน!BD14=0,"",กรอกข้อมูลคะแนน!BD14)</f>
        <v/>
      </c>
      <c r="CF13" s="195" t="str">
        <f>IF(กรอกข้อมูลคะแนน!BC14=0,"",กรอกข้อมูลคะแนน!BC14)</f>
        <v/>
      </c>
      <c r="CG13" s="195" t="str">
        <f t="shared" si="0"/>
        <v/>
      </c>
      <c r="CH13" s="195" t="str">
        <f>IF(กรอกข้อมูลคะแนน!BH14=0,"",กรอกข้อมูลคะแนน!BH14)</f>
        <v/>
      </c>
      <c r="CI13" s="195" t="str">
        <f>IF(กรอกข้อมูลคะแนน!BF14=0,"",กรอกข้อมูลคะแนน!BF14)</f>
        <v/>
      </c>
      <c r="CJ13" s="195" t="str">
        <f t="shared" si="1"/>
        <v/>
      </c>
      <c r="CK13" s="178" t="str">
        <f t="shared" si="5"/>
        <v/>
      </c>
      <c r="CL13" s="178" t="str">
        <f t="shared" si="6"/>
        <v/>
      </c>
      <c r="CM13" s="195" t="str">
        <f t="shared" si="7"/>
        <v/>
      </c>
      <c r="CN13" s="194" t="str">
        <f>IF(CM13="","",IF(CM13="ร","ร",VLOOKUP(CM13,ช่วงคะแนน!$H$8:$I$15,2)))</f>
        <v/>
      </c>
      <c r="CO13" s="196"/>
      <c r="CP13" s="202">
        <v>9</v>
      </c>
      <c r="CQ13" s="198" t="str">
        <f>IF(กรอกข้อมูลคะแนน!CD14=0,"",กรอกข้อมูลคะแนน!CD14)</f>
        <v/>
      </c>
      <c r="CR13" s="198" t="str">
        <f>IF(กรอกข้อมูลคะแนน!CE14=0,"",กรอกข้อมูลคะแนน!CE14)</f>
        <v/>
      </c>
      <c r="CS13" s="198" t="str">
        <f>IF(กรอกข้อมูลคะแนน!CF14=0,"",กรอกข้อมูลคะแนน!CF14)</f>
        <v/>
      </c>
      <c r="CT13" s="198" t="str">
        <f>IF(กรอกข้อมูลคะแนน!CG14=0,"",กรอกข้อมูลคะแนน!CG14)</f>
        <v/>
      </c>
      <c r="CU13" s="198" t="str">
        <f>IF(กรอกข้อมูลคะแนน!CH14=0,"",กรอกข้อมูลคะแนน!CH14)</f>
        <v/>
      </c>
      <c r="CV13" s="198" t="str">
        <f>IF(กรอกข้อมูลคะแนน!CI14=0,"",กรอกข้อมูลคะแนน!CI14)</f>
        <v/>
      </c>
      <c r="CW13" s="198" t="str">
        <f>IF(กรอกข้อมูลคะแนน!CJ14=0,"",กรอกข้อมูลคะแนน!CJ14)</f>
        <v/>
      </c>
      <c r="CX13" s="198" t="str">
        <f>IF(กรอกข้อมูลคะแนน!CK14=0,"",กรอกข้อมูลคะแนน!CK14)</f>
        <v/>
      </c>
      <c r="CY13" s="199" t="str">
        <f t="shared" si="8"/>
        <v/>
      </c>
      <c r="CZ13" s="200"/>
      <c r="DA13" s="202">
        <v>9</v>
      </c>
      <c r="DB13" s="201" t="str">
        <f>IF(กรอกข้อมูลคะแนน!CM14=0,"",กรอกข้อมูลคะแนน!CM14)</f>
        <v/>
      </c>
      <c r="DC13" s="201" t="str">
        <f>IF(กรอกข้อมูลคะแนน!CN14=0,"",กรอกข้อมูลคะแนน!CN14)</f>
        <v/>
      </c>
      <c r="DD13" s="201" t="str">
        <f>IF(กรอกข้อมูลคะแนน!CO14=0,"",กรอกข้อมูลคะแนน!CO14)</f>
        <v/>
      </c>
      <c r="DE13" s="201" t="str">
        <f>IF(กรอกข้อมูลคะแนน!CP14=0,"",กรอกข้อมูลคะแนน!CP14)</f>
        <v/>
      </c>
      <c r="DF13" s="201" t="str">
        <f>IF(กรอกข้อมูลคะแนน!CQ14=0,"",กรอกข้อมูลคะแนน!CQ14)</f>
        <v/>
      </c>
      <c r="DG13" s="201" t="str">
        <f>IF(กรอกข้อมูลคะแนน!CR14=0,"",กรอกข้อมูลคะแนน!CR14)</f>
        <v/>
      </c>
      <c r="DH13" s="201" t="str">
        <f>IF(กรอกข้อมูลคะแนน!CS14=0,"",กรอกข้อมูลคะแนน!CS14)</f>
        <v/>
      </c>
      <c r="DI13" s="201" t="str">
        <f>IF(กรอกข้อมูลคะแนน!CT14=0,"",กรอกข้อมูลคะแนน!CT14)</f>
        <v/>
      </c>
      <c r="DJ13" s="201" t="str">
        <f>IF(กรอกข้อมูลคะแนน!CU14=0,"",กรอกข้อมูลคะแนน!CU14)</f>
        <v/>
      </c>
      <c r="DK13" s="201" t="str">
        <f>IF(กรอกข้อมูลคะแนน!CV14=0,"",กรอกข้อมูลคะแนน!CV14)</f>
        <v/>
      </c>
      <c r="DL13" s="201" t="str">
        <f>IF(กรอกข้อมูลคะแนน!CW14=0,"",กรอกข้อมูลคะแนน!CW14)</f>
        <v/>
      </c>
      <c r="DM13" s="201" t="str">
        <f>IF(กรอกข้อมูลคะแนน!CX14=0,"",กรอกข้อมูลคะแนน!CX14)</f>
        <v/>
      </c>
      <c r="DN13" s="201" t="str">
        <f>IF(กรอกข้อมูลคะแนน!CY14=0,"",กรอกข้อมูลคะแนน!CY14)</f>
        <v/>
      </c>
      <c r="DO13" s="201" t="str">
        <f>IF(กรอกข้อมูลคะแนน!CZ14=0,"",กรอกข้อมูลคะแนน!CZ14)</f>
        <v/>
      </c>
      <c r="DP13" s="201" t="str">
        <f>IF(กรอกข้อมูลคะแนน!DA14=0,"",กรอกข้อมูลคะแนน!DA14)</f>
        <v/>
      </c>
      <c r="DQ13" s="199" t="str">
        <f>IF(กรอกข้อมูลคะแนน!DB14=0,"",IF(กรอกข้อมูลคะแนน!DB14="ร","ร",IF(กรอกข้อมูลคะแนน!DB14&gt;7.9,3,IF(กรอกข้อมูลคะแนน!DB14&gt;5.9,2,IF(กรอกข้อมูลคะแนน!DB14&gt;4.9,1,0)))))</f>
        <v/>
      </c>
    </row>
    <row r="14" spans="1:121" ht="17.100000000000001" customHeight="1" x14ac:dyDescent="0.5">
      <c r="A14" s="340" t="s">
        <v>23</v>
      </c>
      <c r="B14" s="340"/>
      <c r="C14" s="340"/>
      <c r="D14" s="209"/>
      <c r="E14" s="164"/>
      <c r="F14" s="363" t="str">
        <f>IF(กรอกข้อมูลทั่วไป!D10="","",กรอกข้อมูลทั่วไป!D10&amp;" "&amp; "  "&amp;กรอกข้อมูลทั่วไป!D11)</f>
        <v/>
      </c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206"/>
      <c r="AB14" s="157">
        <v>10</v>
      </c>
      <c r="AC14" s="192" t="str">
        <f>IF(กรอกข้อมูลทั่วไป!U13=0,"",กรอกข้อมูลทั่วไป!U13)</f>
        <v/>
      </c>
      <c r="AD14" s="193" t="str">
        <f>IF(กรอกข้อมูลคะแนน!C15=0,"",IF(กรอกข้อมูลคะแนน!C15&lt;(กรอกข้อมูลคะแนน!$C$5/2),"มผ",กรอกข้อมูลคะแนน!C15))</f>
        <v/>
      </c>
      <c r="AE14" s="193" t="str">
        <f>IF(กรอกข้อมูลคะแนน!D15=0,"",IF(กรอกข้อมูลคะแนน!D15&lt;(กรอกข้อมูลคะแนน!$D$5/2),"มผ",กรอกข้อมูลคะแนน!D15))</f>
        <v/>
      </c>
      <c r="AF14" s="193" t="str">
        <f>IF(กรอกข้อมูลคะแนน!E15=0,"",IF(กรอกข้อมูลคะแนน!E15&lt;(กรอกข้อมูลคะแนน!$E$5/2),"มผ",กรอกข้อมูลคะแนน!E15))</f>
        <v/>
      </c>
      <c r="AG14" s="193" t="str">
        <f>IF(กรอกข้อมูลคะแนน!F15=0,"",IF(กรอกข้อมูลคะแนน!F15&lt;(กรอกข้อมูลคะแนน!$F$5/2),"มผ",กรอกข้อมูลคะแนน!F15))</f>
        <v/>
      </c>
      <c r="AH14" s="193" t="str">
        <f>IF(กรอกข้อมูลคะแนน!G15=0,"",IF(กรอกข้อมูลคะแนน!G15&lt;(กรอกข้อมูลคะแนน!$G$5/2),"มผ",กรอกข้อมูลคะแนน!G15))</f>
        <v/>
      </c>
      <c r="AI14" s="193" t="str">
        <f>IF(กรอกข้อมูลคะแนน!H15=0,"",IF(กรอกข้อมูลคะแนน!H15&lt;(กรอกข้อมูลคะแนน!$H$5/2),"มผ",กรอกข้อมูลคะแนน!H15))</f>
        <v/>
      </c>
      <c r="AJ14" s="193" t="str">
        <f>IF(กรอกข้อมูลคะแนน!I15=0,"",IF(กรอกข้อมูลคะแนน!I15&lt;(กรอกข้อมูลคะแนน!$I$5/2),"มผ",กรอกข้อมูลคะแนน!I15))</f>
        <v/>
      </c>
      <c r="AK14" s="193" t="str">
        <f>IF(กรอกข้อมูลคะแนน!K15=0,"",IF(กรอกข้อมูลคะแนน!K15&lt;(กรอกข้อมูลคะแนน!$K$5/2),"มผ",กรอกข้อมูลคะแนน!K15))</f>
        <v/>
      </c>
      <c r="AL14" s="193" t="str">
        <f>IF(กรอกข้อมูลคะแนน!L15=0,"",IF(กรอกข้อมูลคะแนน!L15&lt;(กรอกข้อมูลคะแนน!$L$5/2),"มผ",กรอกข้อมูลคะแนน!L15))</f>
        <v/>
      </c>
      <c r="AM14" s="193" t="str">
        <f>IF(กรอกข้อมูลคะแนน!M15=0,"",IF(กรอกข้อมูลคะแนน!M15&lt;(กรอกข้อมูลคะแนน!$M$5/2),"มผ",กรอกข้อมูลคะแนน!M15))</f>
        <v/>
      </c>
      <c r="AN14" s="193" t="str">
        <f>IF(กรอกข้อมูลคะแนน!N15=0,"",IF(กรอกข้อมูลคะแนน!N15&lt;(กรอกข้อมูลคะแนน!$N$5/2),"มผ",กรอกข้อมูลคะแนน!N15))</f>
        <v/>
      </c>
      <c r="AO14" s="157">
        <v>10</v>
      </c>
      <c r="AP14" s="192" t="str">
        <f>IF(กรอกข้อมูลทั่วไป!U13=0,"",กรอกข้อมูลทั่วไป!U13)</f>
        <v/>
      </c>
      <c r="AQ14" s="193" t="str">
        <f>IF(กรอกข้อมูลคะแนน!O15=0,"",IF(กรอกข้อมูลคะแนน!O15&lt;(กรอกข้อมูลคะแนน!$O$5/2),"มผ",กรอกข้อมูลคะแนน!O15))</f>
        <v/>
      </c>
      <c r="AR14" s="193" t="str">
        <f>IF(กรอกข้อมูลคะแนน!P15=0,"",IF(กรอกข้อมูลคะแนน!P15&lt;(กรอกข้อมูลคะแนน!$P$5/2),"มผ",กรอกข้อมูลคะแนน!P15))</f>
        <v/>
      </c>
      <c r="AS14" s="193" t="str">
        <f>IF(กรอกข้อมูลคะแนน!Q15=0,"",IF(กรอกข้อมูลคะแนน!Q15&lt;(กรอกข้อมูลคะแนน!$Q$5/2),"มผ",กรอกข้อมูลคะแนน!Q15))</f>
        <v/>
      </c>
      <c r="AT14" s="193" t="str">
        <f>IF(กรอกข้อมูลคะแนน!S15=0,"",IF(กรอกข้อมูลคะแนน!S15&lt;(กรอกข้อมูลคะแนน!$S$5/2),"มผ",กรอกข้อมูลคะแนน!S15))</f>
        <v/>
      </c>
      <c r="AU14" s="193" t="str">
        <f>IF(กรอกข้อมูลคะแนน!T15=0,"",IF(กรอกข้อมูลคะแนน!T15&lt;(กรอกข้อมูลคะแนน!$T$5/2),"มผ",กรอกข้อมูลคะแนน!T15))</f>
        <v/>
      </c>
      <c r="AV14" s="193" t="str">
        <f>IF(กรอกข้อมูลคะแนน!U15=0,"",IF(กรอกข้อมูลคะแนน!U15&lt;(กรอกข้อมูลคะแนน!$U$5/2),"มผ",กรอกข้อมูลคะแนน!U15))</f>
        <v/>
      </c>
      <c r="AW14" s="193" t="str">
        <f>IF(กรอกข้อมูลคะแนน!V15=0,"",IF(กรอกข้อมูลคะแนน!V15&lt;(กรอกข้อมูลคะแนน!$V$5/2),"มผ",กรอกข้อมูลคะแนน!V15))</f>
        <v/>
      </c>
      <c r="AX14" s="193" t="str">
        <f>IF(กรอกข้อมูลคะแนน!W15=0,"",IF(กรอกข้อมูลคะแนน!W15&lt;(กรอกข้อมูลคะแนน!$W$5/2),"มผ",กรอกข้อมูลคะแนน!W15))</f>
        <v/>
      </c>
      <c r="AY14" s="193" t="str">
        <f>IF(กรอกข้อมูลคะแนน!X15=0,"",IF(กรอกข้อมูลคะแนน!X15&lt;(กรอกข้อมูลคะแนน!$X$5/2),"มผ",กรอกข้อมูลคะแนน!X15))</f>
        <v/>
      </c>
      <c r="AZ14" s="193" t="str">
        <f>IF(กรอกข้อมูลคะแนน!Y15=0,"",IF(กรอกข้อมูลคะแนน!Y15&lt;(กรอกข้อมูลคะแนน!$Y$5/2),"มผ",กรอกข้อมูลคะแนน!Y15))</f>
        <v/>
      </c>
      <c r="BA14" s="194" t="str">
        <f>IF(กรอกข้อมูลคะแนน!AA15=0,"",กรอกข้อมูลคะแนน!AA15)</f>
        <v/>
      </c>
      <c r="BB14" s="157">
        <v>10</v>
      </c>
      <c r="BC14" s="192" t="str">
        <f>IF(กรอกข้อมูลทั่วไป!U13=0,"",กรอกข้อมูลทั่วไป!U13)</f>
        <v/>
      </c>
      <c r="BD14" s="193" t="str">
        <f>IF(กรอกข้อมูลคะแนน!AB15=0,"",IF(กรอกข้อมูลคะแนน!AB15&lt;(กรอกข้อมูลคะแนน!$AB$5/2),"มผ",กรอกข้อมูลคะแนน!AB15))</f>
        <v/>
      </c>
      <c r="BE14" s="193" t="str">
        <f>IF(กรอกข้อมูลคะแนน!AC15=0,"",IF(กรอกข้อมูลคะแนน!AC15&lt;(กรอกข้อมูลคะแนน!$AC$5/2),"มผ",กรอกข้อมูลคะแนน!AC15))</f>
        <v/>
      </c>
      <c r="BF14" s="193" t="str">
        <f>IF(กรอกข้อมูลคะแนน!AD15=0,"",IF(กรอกข้อมูลคะแนน!AD15&lt;(กรอกข้อมูลคะแนน!$AD$5/2),"มผ",กรอกข้อมูลคะแนน!AD15))</f>
        <v/>
      </c>
      <c r="BG14" s="193" t="str">
        <f>IF(กรอกข้อมูลคะแนน!AE15=0,"",IF(กรอกข้อมูลคะแนน!AE15&lt;(กรอกข้อมูลคะแนน!$AE$5/2),"มผ",กรอกข้อมูลคะแนน!AE15))</f>
        <v/>
      </c>
      <c r="BH14" s="193" t="str">
        <f>IF(กรอกข้อมูลคะแนน!AF15=0,"",IF(กรอกข้อมูลคะแนน!AF15&lt;(กรอกข้อมูลคะแนน!$AF$5/2),"มผ",กรอกข้อมูลคะแนน!AF15))</f>
        <v/>
      </c>
      <c r="BI14" s="193" t="str">
        <f>IF(กรอกข้อมูลคะแนน!AG15=0,"",IF(กรอกข้อมูลคะแนน!AG15&lt;(กรอกข้อมูลคะแนน!$AG$5/2),"มผ",กรอกข้อมูลคะแนน!AG15))</f>
        <v/>
      </c>
      <c r="BJ14" s="193" t="str">
        <f>IF(กรอกข้อมูลคะแนน!AH15=0,"",IF(กรอกข้อมูลคะแนน!AH15&lt;(กรอกข้อมูลคะแนน!$AH$5/2),"มผ",กรอกข้อมูลคะแนน!AH15))</f>
        <v/>
      </c>
      <c r="BK14" s="193" t="str">
        <f>IF(กรอกข้อมูลคะแนน!AJ15=0,"",IF(กรอกข้อมูลคะแนน!AJ15&lt;(กรอกข้อมูลคะแนน!$AJ$5/2),"มผ",กรอกข้อมูลคะแนน!AJ15))</f>
        <v/>
      </c>
      <c r="BL14" s="193" t="str">
        <f>IF(กรอกข้อมูลคะแนน!AK15=0,"",IF(กรอกข้อมูลคะแนน!AK15&lt;(กรอกข้อมูลคะแนน!$AK$5/2),"มผ",กรอกข้อมูลคะแนน!AK15))</f>
        <v/>
      </c>
      <c r="BM14" s="193" t="str">
        <f>IF(กรอกข้อมูลคะแนน!AL15=0,"",IF(กรอกข้อมูลคะแนน!AL15&lt;(กรอกข้อมูลคะแนน!$AL$5/2),"มผ",กรอกข้อมูลคะแนน!AL15))</f>
        <v/>
      </c>
      <c r="BN14" s="193" t="str">
        <f>IF(กรอกข้อมูลคะแนน!AM15=0,"",IF(กรอกข้อมูลคะแนน!AM15&lt;(กรอกข้อมูลคะแนน!$AM$5/2),"มผ",กรอกข้อมูลคะแนน!AM15))</f>
        <v/>
      </c>
      <c r="BO14" s="157">
        <v>10</v>
      </c>
      <c r="BP14" s="192" t="str">
        <f t="shared" si="2"/>
        <v/>
      </c>
      <c r="BQ14" s="193" t="str">
        <f>IF(กรอกข้อมูลคะแนน!AN15=0,"",IF(กรอกข้อมูลคะแนน!AN15&lt;(กรอกข้อมูลคะแนน!$AN$5/2),"มผ",กรอกข้อมูลคะแนน!AN15))</f>
        <v/>
      </c>
      <c r="BR14" s="193" t="str">
        <f>IF(กรอกข้อมูลคะแนน!AO15=0,"",IF(กรอกข้อมูลคะแนน!AO15&lt;(กรอกข้อมูลคะแนน!$AO$5/2),"มผ",กรอกข้อมูลคะแนน!AO15))</f>
        <v/>
      </c>
      <c r="BS14" s="193" t="str">
        <f>IF(กรอกข้อมูลคะแนน!AP15=0,"",IF(กรอกข้อมูลคะแนน!AP15&lt;(กรอกข้อมูลคะแนน!$AP$5/2),"มผ",กรอกข้อมูลคะแนน!AP15))</f>
        <v/>
      </c>
      <c r="BT14" s="193" t="str">
        <f>IF(กรอกข้อมูลคะแนน!AR15=0,"",IF(กรอกข้อมูลคะแนน!AR15&lt;(กรอกข้อมูลคะแนน!$AR$5/2),"มผ",กรอกข้อมูลคะแนน!AR15))</f>
        <v/>
      </c>
      <c r="BU14" s="193" t="str">
        <f>IF(กรอกข้อมูลคะแนน!AS15=0,"",IF(กรอกข้อมูลคะแนน!AS15&lt;(กรอกข้อมูลคะแนน!$AS$5/2),"มผ",กรอกข้อมูลคะแนน!AS15))</f>
        <v/>
      </c>
      <c r="BV14" s="193" t="str">
        <f>IF(กรอกข้อมูลคะแนน!AT15=0,"",IF(กรอกข้อมูลคะแนน!AT15&lt;(กรอกข้อมูลคะแนน!$AT$5/2),"มผ",กรอกข้อมูลคะแนน!AT15))</f>
        <v/>
      </c>
      <c r="BW14" s="193" t="str">
        <f>IF(กรอกข้อมูลคะแนน!AU15=0,"",IF(กรอกข้อมูลคะแนน!AU15&lt;(กรอกข้อมูลคะแนน!$AU$5/2),"มผ",กรอกข้อมูลคะแนน!AU15))</f>
        <v/>
      </c>
      <c r="BX14" s="193" t="str">
        <f>IF(กรอกข้อมูลคะแนน!AV15=0,"",IF(กรอกข้อมูลคะแนน!AV15&lt;(กรอกข้อมูลคะแนน!$AV$5/2),"มผ",กรอกข้อมูลคะแนน!AV15))</f>
        <v/>
      </c>
      <c r="BY14" s="193" t="str">
        <f>IF(กรอกข้อมูลคะแนน!AW15=0,"",IF(กรอกข้อมูลคะแนน!AW15&lt;(กรอกข้อมูลคะแนน!$AW$5/2),"มผ",กรอกข้อมูลคะแนน!AW15))</f>
        <v/>
      </c>
      <c r="BZ14" s="193" t="str">
        <f>IF(กรอกข้อมูลคะแนน!AX15=0,"",IF(กรอกข้อมูลคะแนน!AX15&lt;(กรอกข้อมูลคะแนน!$AX$5/2),"มผ",กรอกข้อมูลคะแนน!AX15))</f>
        <v/>
      </c>
      <c r="CA14" s="194" t="str">
        <f>IF(กรอกข้อมูลคะแนน!AZ15=0,"",กรอกข้อมูลคะแนน!AZ15)</f>
        <v/>
      </c>
      <c r="CB14" s="157">
        <v>10</v>
      </c>
      <c r="CC14" s="194" t="str">
        <f t="shared" si="3"/>
        <v/>
      </c>
      <c r="CD14" s="194" t="str">
        <f t="shared" si="4"/>
        <v/>
      </c>
      <c r="CE14" s="195" t="str">
        <f>IF(กรอกข้อมูลคะแนน!BD15=0,"",กรอกข้อมูลคะแนน!BD15)</f>
        <v/>
      </c>
      <c r="CF14" s="195" t="str">
        <f>IF(กรอกข้อมูลคะแนน!BC15=0,"",กรอกข้อมูลคะแนน!BC15)</f>
        <v/>
      </c>
      <c r="CG14" s="195" t="str">
        <f t="shared" si="0"/>
        <v/>
      </c>
      <c r="CH14" s="195" t="str">
        <f>IF(กรอกข้อมูลคะแนน!BH15=0,"",กรอกข้อมูลคะแนน!BH15)</f>
        <v/>
      </c>
      <c r="CI14" s="195" t="str">
        <f>IF(กรอกข้อมูลคะแนน!BF15=0,"",กรอกข้อมูลคะแนน!BF15)</f>
        <v/>
      </c>
      <c r="CJ14" s="195" t="str">
        <f t="shared" si="1"/>
        <v/>
      </c>
      <c r="CK14" s="178" t="str">
        <f t="shared" si="5"/>
        <v/>
      </c>
      <c r="CL14" s="178" t="str">
        <f t="shared" si="6"/>
        <v/>
      </c>
      <c r="CM14" s="195" t="str">
        <f t="shared" si="7"/>
        <v/>
      </c>
      <c r="CN14" s="194" t="str">
        <f>IF(CM14="","",IF(CM14="ร","ร",VLOOKUP(CM14,ช่วงคะแนน!$H$8:$I$15,2)))</f>
        <v/>
      </c>
      <c r="CO14" s="196"/>
      <c r="CP14" s="202">
        <v>10</v>
      </c>
      <c r="CQ14" s="198" t="str">
        <f>IF(กรอกข้อมูลคะแนน!CD15=0,"",กรอกข้อมูลคะแนน!CD15)</f>
        <v/>
      </c>
      <c r="CR14" s="198" t="str">
        <f>IF(กรอกข้อมูลคะแนน!CE15=0,"",กรอกข้อมูลคะแนน!CE15)</f>
        <v/>
      </c>
      <c r="CS14" s="198" t="str">
        <f>IF(กรอกข้อมูลคะแนน!CF15=0,"",กรอกข้อมูลคะแนน!CF15)</f>
        <v/>
      </c>
      <c r="CT14" s="198" t="str">
        <f>IF(กรอกข้อมูลคะแนน!CG15=0,"",กรอกข้อมูลคะแนน!CG15)</f>
        <v/>
      </c>
      <c r="CU14" s="198" t="str">
        <f>IF(กรอกข้อมูลคะแนน!CH15=0,"",กรอกข้อมูลคะแนน!CH15)</f>
        <v/>
      </c>
      <c r="CV14" s="198" t="str">
        <f>IF(กรอกข้อมูลคะแนน!CI15=0,"",กรอกข้อมูลคะแนน!CI15)</f>
        <v/>
      </c>
      <c r="CW14" s="198" t="str">
        <f>IF(กรอกข้อมูลคะแนน!CJ15=0,"",กรอกข้อมูลคะแนน!CJ15)</f>
        <v/>
      </c>
      <c r="CX14" s="198" t="str">
        <f>IF(กรอกข้อมูลคะแนน!CK15=0,"",กรอกข้อมูลคะแนน!CK15)</f>
        <v/>
      </c>
      <c r="CY14" s="199" t="str">
        <f t="shared" si="8"/>
        <v/>
      </c>
      <c r="CZ14" s="200"/>
      <c r="DA14" s="202">
        <v>10</v>
      </c>
      <c r="DB14" s="201" t="str">
        <f>IF(กรอกข้อมูลคะแนน!CM15=0,"",กรอกข้อมูลคะแนน!CM15)</f>
        <v/>
      </c>
      <c r="DC14" s="201" t="str">
        <f>IF(กรอกข้อมูลคะแนน!CN15=0,"",กรอกข้อมูลคะแนน!CN15)</f>
        <v/>
      </c>
      <c r="DD14" s="201" t="str">
        <f>IF(กรอกข้อมูลคะแนน!CO15=0,"",กรอกข้อมูลคะแนน!CO15)</f>
        <v/>
      </c>
      <c r="DE14" s="201" t="str">
        <f>IF(กรอกข้อมูลคะแนน!CP15=0,"",กรอกข้อมูลคะแนน!CP15)</f>
        <v/>
      </c>
      <c r="DF14" s="201" t="str">
        <f>IF(กรอกข้อมูลคะแนน!CQ15=0,"",กรอกข้อมูลคะแนน!CQ15)</f>
        <v/>
      </c>
      <c r="DG14" s="201" t="str">
        <f>IF(กรอกข้อมูลคะแนน!CR15=0,"",กรอกข้อมูลคะแนน!CR15)</f>
        <v/>
      </c>
      <c r="DH14" s="201" t="str">
        <f>IF(กรอกข้อมูลคะแนน!CS15=0,"",กรอกข้อมูลคะแนน!CS15)</f>
        <v/>
      </c>
      <c r="DI14" s="201" t="str">
        <f>IF(กรอกข้อมูลคะแนน!CT15=0,"",กรอกข้อมูลคะแนน!CT15)</f>
        <v/>
      </c>
      <c r="DJ14" s="201" t="str">
        <f>IF(กรอกข้อมูลคะแนน!CU15=0,"",กรอกข้อมูลคะแนน!CU15)</f>
        <v/>
      </c>
      <c r="DK14" s="201" t="str">
        <f>IF(กรอกข้อมูลคะแนน!CV15=0,"",กรอกข้อมูลคะแนน!CV15)</f>
        <v/>
      </c>
      <c r="DL14" s="201" t="str">
        <f>IF(กรอกข้อมูลคะแนน!CW15=0,"",กรอกข้อมูลคะแนน!CW15)</f>
        <v/>
      </c>
      <c r="DM14" s="201" t="str">
        <f>IF(กรอกข้อมูลคะแนน!CX15=0,"",กรอกข้อมูลคะแนน!CX15)</f>
        <v/>
      </c>
      <c r="DN14" s="201" t="str">
        <f>IF(กรอกข้อมูลคะแนน!CY15=0,"",กรอกข้อมูลคะแนน!CY15)</f>
        <v/>
      </c>
      <c r="DO14" s="201" t="str">
        <f>IF(กรอกข้อมูลคะแนน!CZ15=0,"",กรอกข้อมูลคะแนน!CZ15)</f>
        <v/>
      </c>
      <c r="DP14" s="201" t="str">
        <f>IF(กรอกข้อมูลคะแนน!DA15=0,"",กรอกข้อมูลคะแนน!DA15)</f>
        <v/>
      </c>
      <c r="DQ14" s="199" t="str">
        <f>IF(กรอกข้อมูลคะแนน!DB15=0,"",IF(กรอกข้อมูลคะแนน!DB15="ร","ร",IF(กรอกข้อมูลคะแนน!DB15&gt;7.9,3,IF(กรอกข้อมูลคะแนน!DB15&gt;5.9,2,IF(กรอกข้อมูลคะแนน!DB15&gt;4.9,1,0)))))</f>
        <v/>
      </c>
    </row>
    <row r="15" spans="1:121" ht="17.100000000000001" customHeight="1" x14ac:dyDescent="0.5">
      <c r="A15" s="340"/>
      <c r="B15" s="340"/>
      <c r="C15" s="340"/>
      <c r="D15" s="209"/>
      <c r="E15" s="164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206"/>
      <c r="AB15" s="157">
        <v>11</v>
      </c>
      <c r="AC15" s="192" t="str">
        <f>IF(กรอกข้อมูลทั่วไป!U14=0,"",กรอกข้อมูลทั่วไป!U14)</f>
        <v/>
      </c>
      <c r="AD15" s="193" t="str">
        <f>IF(กรอกข้อมูลคะแนน!C16=0,"",IF(กรอกข้อมูลคะแนน!C16&lt;(กรอกข้อมูลคะแนน!$C$5/2),"มผ",กรอกข้อมูลคะแนน!C16))</f>
        <v/>
      </c>
      <c r="AE15" s="193" t="str">
        <f>IF(กรอกข้อมูลคะแนน!D16=0,"",IF(กรอกข้อมูลคะแนน!D16&lt;(กรอกข้อมูลคะแนน!$D$5/2),"มผ",กรอกข้อมูลคะแนน!D16))</f>
        <v/>
      </c>
      <c r="AF15" s="193" t="str">
        <f>IF(กรอกข้อมูลคะแนน!E16=0,"",IF(กรอกข้อมูลคะแนน!E16&lt;(กรอกข้อมูลคะแนน!$E$5/2),"มผ",กรอกข้อมูลคะแนน!E16))</f>
        <v/>
      </c>
      <c r="AG15" s="193" t="str">
        <f>IF(กรอกข้อมูลคะแนน!F16=0,"",IF(กรอกข้อมูลคะแนน!F16&lt;(กรอกข้อมูลคะแนน!$F$5/2),"มผ",กรอกข้อมูลคะแนน!F16))</f>
        <v/>
      </c>
      <c r="AH15" s="193" t="str">
        <f>IF(กรอกข้อมูลคะแนน!G16=0,"",IF(กรอกข้อมูลคะแนน!G16&lt;(กรอกข้อมูลคะแนน!$G$5/2),"มผ",กรอกข้อมูลคะแนน!G16))</f>
        <v/>
      </c>
      <c r="AI15" s="193" t="str">
        <f>IF(กรอกข้อมูลคะแนน!H16=0,"",IF(กรอกข้อมูลคะแนน!H16&lt;(กรอกข้อมูลคะแนน!$H$5/2),"มผ",กรอกข้อมูลคะแนน!H16))</f>
        <v/>
      </c>
      <c r="AJ15" s="193" t="str">
        <f>IF(กรอกข้อมูลคะแนน!I16=0,"",IF(กรอกข้อมูลคะแนน!I16&lt;(กรอกข้อมูลคะแนน!$I$5/2),"มผ",กรอกข้อมูลคะแนน!I16))</f>
        <v/>
      </c>
      <c r="AK15" s="193" t="str">
        <f>IF(กรอกข้อมูลคะแนน!K16=0,"",IF(กรอกข้อมูลคะแนน!K16&lt;(กรอกข้อมูลคะแนน!$K$5/2),"มผ",กรอกข้อมูลคะแนน!K16))</f>
        <v/>
      </c>
      <c r="AL15" s="193" t="str">
        <f>IF(กรอกข้อมูลคะแนน!L16=0,"",IF(กรอกข้อมูลคะแนน!L16&lt;(กรอกข้อมูลคะแนน!$L$5/2),"มผ",กรอกข้อมูลคะแนน!L16))</f>
        <v/>
      </c>
      <c r="AM15" s="193" t="str">
        <f>IF(กรอกข้อมูลคะแนน!M16=0,"",IF(กรอกข้อมูลคะแนน!M16&lt;(กรอกข้อมูลคะแนน!$M$5/2),"มผ",กรอกข้อมูลคะแนน!M16))</f>
        <v/>
      </c>
      <c r="AN15" s="193" t="str">
        <f>IF(กรอกข้อมูลคะแนน!N16=0,"",IF(กรอกข้อมูลคะแนน!N16&lt;(กรอกข้อมูลคะแนน!$N$5/2),"มผ",กรอกข้อมูลคะแนน!N16))</f>
        <v/>
      </c>
      <c r="AO15" s="157">
        <v>11</v>
      </c>
      <c r="AP15" s="192" t="str">
        <f>IF(กรอกข้อมูลทั่วไป!U14=0,"",กรอกข้อมูลทั่วไป!U14)</f>
        <v/>
      </c>
      <c r="AQ15" s="193" t="str">
        <f>IF(กรอกข้อมูลคะแนน!O16=0,"",IF(กรอกข้อมูลคะแนน!O16&lt;(กรอกข้อมูลคะแนน!$O$5/2),"มผ",กรอกข้อมูลคะแนน!O16))</f>
        <v/>
      </c>
      <c r="AR15" s="193" t="str">
        <f>IF(กรอกข้อมูลคะแนน!P16=0,"",IF(กรอกข้อมูลคะแนน!P16&lt;(กรอกข้อมูลคะแนน!$P$5/2),"มผ",กรอกข้อมูลคะแนน!P16))</f>
        <v/>
      </c>
      <c r="AS15" s="193" t="str">
        <f>IF(กรอกข้อมูลคะแนน!Q16=0,"",IF(กรอกข้อมูลคะแนน!Q16&lt;(กรอกข้อมูลคะแนน!$Q$5/2),"มผ",กรอกข้อมูลคะแนน!Q16))</f>
        <v/>
      </c>
      <c r="AT15" s="193" t="str">
        <f>IF(กรอกข้อมูลคะแนน!S16=0,"",IF(กรอกข้อมูลคะแนน!S16&lt;(กรอกข้อมูลคะแนน!$S$5/2),"มผ",กรอกข้อมูลคะแนน!S16))</f>
        <v/>
      </c>
      <c r="AU15" s="193" t="str">
        <f>IF(กรอกข้อมูลคะแนน!T16=0,"",IF(กรอกข้อมูลคะแนน!T16&lt;(กรอกข้อมูลคะแนน!$T$5/2),"มผ",กรอกข้อมูลคะแนน!T16))</f>
        <v/>
      </c>
      <c r="AV15" s="193" t="str">
        <f>IF(กรอกข้อมูลคะแนน!U16=0,"",IF(กรอกข้อมูลคะแนน!U16&lt;(กรอกข้อมูลคะแนน!$U$5/2),"มผ",กรอกข้อมูลคะแนน!U16))</f>
        <v/>
      </c>
      <c r="AW15" s="193" t="str">
        <f>IF(กรอกข้อมูลคะแนน!V16=0,"",IF(กรอกข้อมูลคะแนน!V16&lt;(กรอกข้อมูลคะแนน!$V$5/2),"มผ",กรอกข้อมูลคะแนน!V16))</f>
        <v/>
      </c>
      <c r="AX15" s="193" t="str">
        <f>IF(กรอกข้อมูลคะแนน!W16=0,"",IF(กรอกข้อมูลคะแนน!W16&lt;(กรอกข้อมูลคะแนน!$W$5/2),"มผ",กรอกข้อมูลคะแนน!W16))</f>
        <v/>
      </c>
      <c r="AY15" s="193" t="str">
        <f>IF(กรอกข้อมูลคะแนน!X16=0,"",IF(กรอกข้อมูลคะแนน!X16&lt;(กรอกข้อมูลคะแนน!$X$5/2),"มผ",กรอกข้อมูลคะแนน!X16))</f>
        <v/>
      </c>
      <c r="AZ15" s="193" t="str">
        <f>IF(กรอกข้อมูลคะแนน!Y16=0,"",IF(กรอกข้อมูลคะแนน!Y16&lt;(กรอกข้อมูลคะแนน!$Y$5/2),"มผ",กรอกข้อมูลคะแนน!Y16))</f>
        <v/>
      </c>
      <c r="BA15" s="194" t="str">
        <f>IF(กรอกข้อมูลคะแนน!AA16=0,"",กรอกข้อมูลคะแนน!AA16)</f>
        <v/>
      </c>
      <c r="BB15" s="157">
        <v>11</v>
      </c>
      <c r="BC15" s="192" t="str">
        <f>IF(กรอกข้อมูลทั่วไป!U14=0,"",กรอกข้อมูลทั่วไป!U14)</f>
        <v/>
      </c>
      <c r="BD15" s="193" t="str">
        <f>IF(กรอกข้อมูลคะแนน!AB16=0,"",IF(กรอกข้อมูลคะแนน!AB16&lt;(กรอกข้อมูลคะแนน!$AB$5/2),"มผ",กรอกข้อมูลคะแนน!AB16))</f>
        <v/>
      </c>
      <c r="BE15" s="193" t="str">
        <f>IF(กรอกข้อมูลคะแนน!AC16=0,"",IF(กรอกข้อมูลคะแนน!AC16&lt;(กรอกข้อมูลคะแนน!$AC$5/2),"มผ",กรอกข้อมูลคะแนน!AC16))</f>
        <v/>
      </c>
      <c r="BF15" s="193" t="str">
        <f>IF(กรอกข้อมูลคะแนน!AD16=0,"",IF(กรอกข้อมูลคะแนน!AD16&lt;(กรอกข้อมูลคะแนน!$AD$5/2),"มผ",กรอกข้อมูลคะแนน!AD16))</f>
        <v/>
      </c>
      <c r="BG15" s="193" t="str">
        <f>IF(กรอกข้อมูลคะแนน!AE16=0,"",IF(กรอกข้อมูลคะแนน!AE16&lt;(กรอกข้อมูลคะแนน!$AE$5/2),"มผ",กรอกข้อมูลคะแนน!AE16))</f>
        <v/>
      </c>
      <c r="BH15" s="193" t="str">
        <f>IF(กรอกข้อมูลคะแนน!AF16=0,"",IF(กรอกข้อมูลคะแนน!AF16&lt;(กรอกข้อมูลคะแนน!$AF$5/2),"มผ",กรอกข้อมูลคะแนน!AF16))</f>
        <v/>
      </c>
      <c r="BI15" s="193" t="str">
        <f>IF(กรอกข้อมูลคะแนน!AG16=0,"",IF(กรอกข้อมูลคะแนน!AG16&lt;(กรอกข้อมูลคะแนน!$AG$5/2),"มผ",กรอกข้อมูลคะแนน!AG16))</f>
        <v/>
      </c>
      <c r="BJ15" s="193" t="str">
        <f>IF(กรอกข้อมูลคะแนน!AH16=0,"",IF(กรอกข้อมูลคะแนน!AH16&lt;(กรอกข้อมูลคะแนน!$AH$5/2),"มผ",กรอกข้อมูลคะแนน!AH16))</f>
        <v/>
      </c>
      <c r="BK15" s="193" t="str">
        <f>IF(กรอกข้อมูลคะแนน!AJ16=0,"",IF(กรอกข้อมูลคะแนน!AJ16&lt;(กรอกข้อมูลคะแนน!$AJ$5/2),"มผ",กรอกข้อมูลคะแนน!AJ16))</f>
        <v/>
      </c>
      <c r="BL15" s="193" t="str">
        <f>IF(กรอกข้อมูลคะแนน!AK16=0,"",IF(กรอกข้อมูลคะแนน!AK16&lt;(กรอกข้อมูลคะแนน!$AK$5/2),"มผ",กรอกข้อมูลคะแนน!AK16))</f>
        <v/>
      </c>
      <c r="BM15" s="193" t="str">
        <f>IF(กรอกข้อมูลคะแนน!AL16=0,"",IF(กรอกข้อมูลคะแนน!AL16&lt;(กรอกข้อมูลคะแนน!$AL$5/2),"มผ",กรอกข้อมูลคะแนน!AL16))</f>
        <v/>
      </c>
      <c r="BN15" s="193" t="str">
        <f>IF(กรอกข้อมูลคะแนน!AM16=0,"",IF(กรอกข้อมูลคะแนน!AM16&lt;(กรอกข้อมูลคะแนน!$AM$5/2),"มผ",กรอกข้อมูลคะแนน!AM16))</f>
        <v/>
      </c>
      <c r="BO15" s="157">
        <v>11</v>
      </c>
      <c r="BP15" s="192" t="str">
        <f t="shared" si="2"/>
        <v/>
      </c>
      <c r="BQ15" s="193" t="str">
        <f>IF(กรอกข้อมูลคะแนน!AN16=0,"",IF(กรอกข้อมูลคะแนน!AN16&lt;(กรอกข้อมูลคะแนน!$AN$5/2),"มผ",กรอกข้อมูลคะแนน!AN16))</f>
        <v/>
      </c>
      <c r="BR15" s="193" t="str">
        <f>IF(กรอกข้อมูลคะแนน!AO16=0,"",IF(กรอกข้อมูลคะแนน!AO16&lt;(กรอกข้อมูลคะแนน!$AO$5/2),"มผ",กรอกข้อมูลคะแนน!AO16))</f>
        <v/>
      </c>
      <c r="BS15" s="193" t="str">
        <f>IF(กรอกข้อมูลคะแนน!AP16=0,"",IF(กรอกข้อมูลคะแนน!AP16&lt;(กรอกข้อมูลคะแนน!$AP$5/2),"มผ",กรอกข้อมูลคะแนน!AP16))</f>
        <v/>
      </c>
      <c r="BT15" s="193" t="str">
        <f>IF(กรอกข้อมูลคะแนน!AR16=0,"",IF(กรอกข้อมูลคะแนน!AR16&lt;(กรอกข้อมูลคะแนน!$AR$5/2),"มผ",กรอกข้อมูลคะแนน!AR16))</f>
        <v/>
      </c>
      <c r="BU15" s="193" t="str">
        <f>IF(กรอกข้อมูลคะแนน!AS16=0,"",IF(กรอกข้อมูลคะแนน!AS16&lt;(กรอกข้อมูลคะแนน!$AS$5/2),"มผ",กรอกข้อมูลคะแนน!AS16))</f>
        <v/>
      </c>
      <c r="BV15" s="193" t="str">
        <f>IF(กรอกข้อมูลคะแนน!AT16=0,"",IF(กรอกข้อมูลคะแนน!AT16&lt;(กรอกข้อมูลคะแนน!$AT$5/2),"มผ",กรอกข้อมูลคะแนน!AT16))</f>
        <v/>
      </c>
      <c r="BW15" s="193" t="str">
        <f>IF(กรอกข้อมูลคะแนน!AU16=0,"",IF(กรอกข้อมูลคะแนน!AU16&lt;(กรอกข้อมูลคะแนน!$AU$5/2),"มผ",กรอกข้อมูลคะแนน!AU16))</f>
        <v/>
      </c>
      <c r="BX15" s="193" t="str">
        <f>IF(กรอกข้อมูลคะแนน!AV16=0,"",IF(กรอกข้อมูลคะแนน!AV16&lt;(กรอกข้อมูลคะแนน!$AV$5/2),"มผ",กรอกข้อมูลคะแนน!AV16))</f>
        <v/>
      </c>
      <c r="BY15" s="193" t="str">
        <f>IF(กรอกข้อมูลคะแนน!AW16=0,"",IF(กรอกข้อมูลคะแนน!AW16&lt;(กรอกข้อมูลคะแนน!$AW$5/2),"มผ",กรอกข้อมูลคะแนน!AW16))</f>
        <v/>
      </c>
      <c r="BZ15" s="193" t="str">
        <f>IF(กรอกข้อมูลคะแนน!AX16=0,"",IF(กรอกข้อมูลคะแนน!AX16&lt;(กรอกข้อมูลคะแนน!$AX$5/2),"มผ",กรอกข้อมูลคะแนน!AX16))</f>
        <v/>
      </c>
      <c r="CA15" s="194" t="str">
        <f>IF(กรอกข้อมูลคะแนน!AZ16=0,"",กรอกข้อมูลคะแนน!AZ16)</f>
        <v/>
      </c>
      <c r="CB15" s="157">
        <v>11</v>
      </c>
      <c r="CC15" s="194" t="str">
        <f t="shared" si="3"/>
        <v/>
      </c>
      <c r="CD15" s="194" t="str">
        <f t="shared" si="4"/>
        <v/>
      </c>
      <c r="CE15" s="195" t="str">
        <f>IF(กรอกข้อมูลคะแนน!BD16=0,"",กรอกข้อมูลคะแนน!BD16)</f>
        <v/>
      </c>
      <c r="CF15" s="195" t="str">
        <f>IF(กรอกข้อมูลคะแนน!BC16=0,"",กรอกข้อมูลคะแนน!BC16)</f>
        <v/>
      </c>
      <c r="CG15" s="195" t="str">
        <f t="shared" si="0"/>
        <v/>
      </c>
      <c r="CH15" s="195" t="str">
        <f>IF(กรอกข้อมูลคะแนน!BH16=0,"",กรอกข้อมูลคะแนน!BH16)</f>
        <v/>
      </c>
      <c r="CI15" s="195" t="str">
        <f>IF(กรอกข้อมูลคะแนน!BF16=0,"",กรอกข้อมูลคะแนน!BF16)</f>
        <v/>
      </c>
      <c r="CJ15" s="195" t="str">
        <f t="shared" si="1"/>
        <v/>
      </c>
      <c r="CK15" s="178" t="str">
        <f t="shared" si="5"/>
        <v/>
      </c>
      <c r="CL15" s="178" t="str">
        <f t="shared" si="6"/>
        <v/>
      </c>
      <c r="CM15" s="195" t="str">
        <f t="shared" si="7"/>
        <v/>
      </c>
      <c r="CN15" s="194" t="str">
        <f>IF(CM15="","",IF(CM15="ร","ร",VLOOKUP(CM15,ช่วงคะแนน!$H$8:$I$15,2)))</f>
        <v/>
      </c>
      <c r="CO15" s="196"/>
      <c r="CP15" s="202">
        <v>11</v>
      </c>
      <c r="CQ15" s="198" t="str">
        <f>IF(กรอกข้อมูลคะแนน!CD16=0,"",กรอกข้อมูลคะแนน!CD16)</f>
        <v/>
      </c>
      <c r="CR15" s="198" t="str">
        <f>IF(กรอกข้อมูลคะแนน!CE16=0,"",กรอกข้อมูลคะแนน!CE16)</f>
        <v/>
      </c>
      <c r="CS15" s="198" t="str">
        <f>IF(กรอกข้อมูลคะแนน!CF16=0,"",กรอกข้อมูลคะแนน!CF16)</f>
        <v/>
      </c>
      <c r="CT15" s="198" t="str">
        <f>IF(กรอกข้อมูลคะแนน!CG16=0,"",กรอกข้อมูลคะแนน!CG16)</f>
        <v/>
      </c>
      <c r="CU15" s="198" t="str">
        <f>IF(กรอกข้อมูลคะแนน!CH16=0,"",กรอกข้อมูลคะแนน!CH16)</f>
        <v/>
      </c>
      <c r="CV15" s="198" t="str">
        <f>IF(กรอกข้อมูลคะแนน!CI16=0,"",กรอกข้อมูลคะแนน!CI16)</f>
        <v/>
      </c>
      <c r="CW15" s="198" t="str">
        <f>IF(กรอกข้อมูลคะแนน!CJ16=0,"",กรอกข้อมูลคะแนน!CJ16)</f>
        <v/>
      </c>
      <c r="CX15" s="198" t="str">
        <f>IF(กรอกข้อมูลคะแนน!CK16=0,"",กรอกข้อมูลคะแนน!CK16)</f>
        <v/>
      </c>
      <c r="CY15" s="199" t="str">
        <f t="shared" si="8"/>
        <v/>
      </c>
      <c r="CZ15" s="200"/>
      <c r="DA15" s="202">
        <v>11</v>
      </c>
      <c r="DB15" s="201" t="str">
        <f>IF(กรอกข้อมูลคะแนน!CM16=0,"",กรอกข้อมูลคะแนน!CM16)</f>
        <v/>
      </c>
      <c r="DC15" s="201" t="str">
        <f>IF(กรอกข้อมูลคะแนน!CN16=0,"",กรอกข้อมูลคะแนน!CN16)</f>
        <v/>
      </c>
      <c r="DD15" s="201" t="str">
        <f>IF(กรอกข้อมูลคะแนน!CO16=0,"",กรอกข้อมูลคะแนน!CO16)</f>
        <v/>
      </c>
      <c r="DE15" s="201" t="str">
        <f>IF(กรอกข้อมูลคะแนน!CP16=0,"",กรอกข้อมูลคะแนน!CP16)</f>
        <v/>
      </c>
      <c r="DF15" s="201" t="str">
        <f>IF(กรอกข้อมูลคะแนน!CQ16=0,"",กรอกข้อมูลคะแนน!CQ16)</f>
        <v/>
      </c>
      <c r="DG15" s="201" t="str">
        <f>IF(กรอกข้อมูลคะแนน!CR16=0,"",กรอกข้อมูลคะแนน!CR16)</f>
        <v/>
      </c>
      <c r="DH15" s="201" t="str">
        <f>IF(กรอกข้อมูลคะแนน!CS16=0,"",กรอกข้อมูลคะแนน!CS16)</f>
        <v/>
      </c>
      <c r="DI15" s="201" t="str">
        <f>IF(กรอกข้อมูลคะแนน!CT16=0,"",กรอกข้อมูลคะแนน!CT16)</f>
        <v/>
      </c>
      <c r="DJ15" s="201" t="str">
        <f>IF(กรอกข้อมูลคะแนน!CU16=0,"",กรอกข้อมูลคะแนน!CU16)</f>
        <v/>
      </c>
      <c r="DK15" s="201" t="str">
        <f>IF(กรอกข้อมูลคะแนน!CV16=0,"",กรอกข้อมูลคะแนน!CV16)</f>
        <v/>
      </c>
      <c r="DL15" s="201" t="str">
        <f>IF(กรอกข้อมูลคะแนน!CW16=0,"",กรอกข้อมูลคะแนน!CW16)</f>
        <v/>
      </c>
      <c r="DM15" s="201" t="str">
        <f>IF(กรอกข้อมูลคะแนน!CX16=0,"",กรอกข้อมูลคะแนน!CX16)</f>
        <v/>
      </c>
      <c r="DN15" s="201" t="str">
        <f>IF(กรอกข้อมูลคะแนน!CY16=0,"",กรอกข้อมูลคะแนน!CY16)</f>
        <v/>
      </c>
      <c r="DO15" s="201" t="str">
        <f>IF(กรอกข้อมูลคะแนน!CZ16=0,"",กรอกข้อมูลคะแนน!CZ16)</f>
        <v/>
      </c>
      <c r="DP15" s="201" t="str">
        <f>IF(กรอกข้อมูลคะแนน!DA16=0,"",กรอกข้อมูลคะแนน!DA16)</f>
        <v/>
      </c>
      <c r="DQ15" s="199" t="str">
        <f>IF(กรอกข้อมูลคะแนน!DB16=0,"",IF(กรอกข้อมูลคะแนน!DB16="ร","ร",IF(กรอกข้อมูลคะแนน!DB16&gt;7.9,3,IF(กรอกข้อมูลคะแนน!DB16&gt;5.9,2,IF(กรอกข้อมูลคะแนน!DB16&gt;4.9,1,0)))))</f>
        <v/>
      </c>
    </row>
    <row r="16" spans="1:121" ht="17.100000000000001" customHeight="1" x14ac:dyDescent="0.5">
      <c r="A16" s="340" t="s">
        <v>68</v>
      </c>
      <c r="B16" s="340"/>
      <c r="C16" s="340"/>
      <c r="D16" s="340"/>
      <c r="E16" s="204"/>
      <c r="F16" s="363" t="str">
        <f>IF(กรอกข้อมูลทั่วไป!D12="","",กรอกข้อมูลทั่วไป!D12)</f>
        <v/>
      </c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206"/>
      <c r="AB16" s="157">
        <v>12</v>
      </c>
      <c r="AC16" s="192" t="str">
        <f>IF(กรอกข้อมูลทั่วไป!U15=0,"",กรอกข้อมูลทั่วไป!U15)</f>
        <v/>
      </c>
      <c r="AD16" s="193" t="str">
        <f>IF(กรอกข้อมูลคะแนน!C17=0,"",IF(กรอกข้อมูลคะแนน!C17&lt;(กรอกข้อมูลคะแนน!$C$5/2),"มผ",กรอกข้อมูลคะแนน!C17))</f>
        <v/>
      </c>
      <c r="AE16" s="193" t="str">
        <f>IF(กรอกข้อมูลคะแนน!D17=0,"",IF(กรอกข้อมูลคะแนน!D17&lt;(กรอกข้อมูลคะแนน!$D$5/2),"มผ",กรอกข้อมูลคะแนน!D17))</f>
        <v/>
      </c>
      <c r="AF16" s="193" t="str">
        <f>IF(กรอกข้อมูลคะแนน!E17=0,"",IF(กรอกข้อมูลคะแนน!E17&lt;(กรอกข้อมูลคะแนน!$E$5/2),"มผ",กรอกข้อมูลคะแนน!E17))</f>
        <v/>
      </c>
      <c r="AG16" s="193" t="str">
        <f>IF(กรอกข้อมูลคะแนน!F17=0,"",IF(กรอกข้อมูลคะแนน!F17&lt;(กรอกข้อมูลคะแนน!$F$5/2),"มผ",กรอกข้อมูลคะแนน!F17))</f>
        <v/>
      </c>
      <c r="AH16" s="193" t="str">
        <f>IF(กรอกข้อมูลคะแนน!G17=0,"",IF(กรอกข้อมูลคะแนน!G17&lt;(กรอกข้อมูลคะแนน!$G$5/2),"มผ",กรอกข้อมูลคะแนน!G17))</f>
        <v/>
      </c>
      <c r="AI16" s="193" t="str">
        <f>IF(กรอกข้อมูลคะแนน!H17=0,"",IF(กรอกข้อมูลคะแนน!H17&lt;(กรอกข้อมูลคะแนน!$H$5/2),"มผ",กรอกข้อมูลคะแนน!H17))</f>
        <v/>
      </c>
      <c r="AJ16" s="193" t="str">
        <f>IF(กรอกข้อมูลคะแนน!I17=0,"",IF(กรอกข้อมูลคะแนน!I17&lt;(กรอกข้อมูลคะแนน!$I$5/2),"มผ",กรอกข้อมูลคะแนน!I17))</f>
        <v/>
      </c>
      <c r="AK16" s="193" t="str">
        <f>IF(กรอกข้อมูลคะแนน!K17=0,"",IF(กรอกข้อมูลคะแนน!K17&lt;(กรอกข้อมูลคะแนน!$K$5/2),"มผ",กรอกข้อมูลคะแนน!K17))</f>
        <v/>
      </c>
      <c r="AL16" s="193" t="str">
        <f>IF(กรอกข้อมูลคะแนน!L17=0,"",IF(กรอกข้อมูลคะแนน!L17&lt;(กรอกข้อมูลคะแนน!$L$5/2),"มผ",กรอกข้อมูลคะแนน!L17))</f>
        <v/>
      </c>
      <c r="AM16" s="193" t="str">
        <f>IF(กรอกข้อมูลคะแนน!M17=0,"",IF(กรอกข้อมูลคะแนน!M17&lt;(กรอกข้อมูลคะแนน!$M$5/2),"มผ",กรอกข้อมูลคะแนน!M17))</f>
        <v/>
      </c>
      <c r="AN16" s="193" t="str">
        <f>IF(กรอกข้อมูลคะแนน!N17=0,"",IF(กรอกข้อมูลคะแนน!N17&lt;(กรอกข้อมูลคะแนน!$N$5/2),"มผ",กรอกข้อมูลคะแนน!N17))</f>
        <v/>
      </c>
      <c r="AO16" s="157">
        <v>12</v>
      </c>
      <c r="AP16" s="192" t="str">
        <f>IF(กรอกข้อมูลทั่วไป!U15=0,"",กรอกข้อมูลทั่วไป!U15)</f>
        <v/>
      </c>
      <c r="AQ16" s="193" t="str">
        <f>IF(กรอกข้อมูลคะแนน!O17=0,"",IF(กรอกข้อมูลคะแนน!O17&lt;(กรอกข้อมูลคะแนน!$O$5/2),"มผ",กรอกข้อมูลคะแนน!O17))</f>
        <v/>
      </c>
      <c r="AR16" s="193" t="str">
        <f>IF(กรอกข้อมูลคะแนน!P17=0,"",IF(กรอกข้อมูลคะแนน!P17&lt;(กรอกข้อมูลคะแนน!$P$5/2),"มผ",กรอกข้อมูลคะแนน!P17))</f>
        <v/>
      </c>
      <c r="AS16" s="193" t="str">
        <f>IF(กรอกข้อมูลคะแนน!Q17=0,"",IF(กรอกข้อมูลคะแนน!Q17&lt;(กรอกข้อมูลคะแนน!$Q$5/2),"มผ",กรอกข้อมูลคะแนน!Q17))</f>
        <v/>
      </c>
      <c r="AT16" s="193" t="str">
        <f>IF(กรอกข้อมูลคะแนน!S17=0,"",IF(กรอกข้อมูลคะแนน!S17&lt;(กรอกข้อมูลคะแนน!$S$5/2),"มผ",กรอกข้อมูลคะแนน!S17))</f>
        <v/>
      </c>
      <c r="AU16" s="193" t="str">
        <f>IF(กรอกข้อมูลคะแนน!T17=0,"",IF(กรอกข้อมูลคะแนน!T17&lt;(กรอกข้อมูลคะแนน!$T$5/2),"มผ",กรอกข้อมูลคะแนน!T17))</f>
        <v/>
      </c>
      <c r="AV16" s="193" t="str">
        <f>IF(กรอกข้อมูลคะแนน!U17=0,"",IF(กรอกข้อมูลคะแนน!U17&lt;(กรอกข้อมูลคะแนน!$U$5/2),"มผ",กรอกข้อมูลคะแนน!U17))</f>
        <v/>
      </c>
      <c r="AW16" s="193" t="str">
        <f>IF(กรอกข้อมูลคะแนน!V17=0,"",IF(กรอกข้อมูลคะแนน!V17&lt;(กรอกข้อมูลคะแนน!$V$5/2),"มผ",กรอกข้อมูลคะแนน!V17))</f>
        <v/>
      </c>
      <c r="AX16" s="193" t="str">
        <f>IF(กรอกข้อมูลคะแนน!W17=0,"",IF(กรอกข้อมูลคะแนน!W17&lt;(กรอกข้อมูลคะแนน!$W$5/2),"มผ",กรอกข้อมูลคะแนน!W17))</f>
        <v/>
      </c>
      <c r="AY16" s="193" t="str">
        <f>IF(กรอกข้อมูลคะแนน!X17=0,"",IF(กรอกข้อมูลคะแนน!X17&lt;(กรอกข้อมูลคะแนน!$X$5/2),"มผ",กรอกข้อมูลคะแนน!X17))</f>
        <v/>
      </c>
      <c r="AZ16" s="193" t="str">
        <f>IF(กรอกข้อมูลคะแนน!Y17=0,"",IF(กรอกข้อมูลคะแนน!Y17&lt;(กรอกข้อมูลคะแนน!$Y$5/2),"มผ",กรอกข้อมูลคะแนน!Y17))</f>
        <v/>
      </c>
      <c r="BA16" s="194" t="str">
        <f>IF(กรอกข้อมูลคะแนน!AA17=0,"",กรอกข้อมูลคะแนน!AA17)</f>
        <v/>
      </c>
      <c r="BB16" s="157">
        <v>12</v>
      </c>
      <c r="BC16" s="192" t="str">
        <f>IF(กรอกข้อมูลทั่วไป!U15=0,"",กรอกข้อมูลทั่วไป!U15)</f>
        <v/>
      </c>
      <c r="BD16" s="193" t="str">
        <f>IF(กรอกข้อมูลคะแนน!AB17=0,"",IF(กรอกข้อมูลคะแนน!AB17&lt;(กรอกข้อมูลคะแนน!$AB$5/2),"มผ",กรอกข้อมูลคะแนน!AB17))</f>
        <v/>
      </c>
      <c r="BE16" s="193" t="str">
        <f>IF(กรอกข้อมูลคะแนน!AC17=0,"",IF(กรอกข้อมูลคะแนน!AC17&lt;(กรอกข้อมูลคะแนน!$AC$5/2),"มผ",กรอกข้อมูลคะแนน!AC17))</f>
        <v/>
      </c>
      <c r="BF16" s="193" t="str">
        <f>IF(กรอกข้อมูลคะแนน!AD17=0,"",IF(กรอกข้อมูลคะแนน!AD17&lt;(กรอกข้อมูลคะแนน!$AD$5/2),"มผ",กรอกข้อมูลคะแนน!AD17))</f>
        <v/>
      </c>
      <c r="BG16" s="193" t="str">
        <f>IF(กรอกข้อมูลคะแนน!AE17=0,"",IF(กรอกข้อมูลคะแนน!AE17&lt;(กรอกข้อมูลคะแนน!$AE$5/2),"มผ",กรอกข้อมูลคะแนน!AE17))</f>
        <v/>
      </c>
      <c r="BH16" s="193" t="str">
        <f>IF(กรอกข้อมูลคะแนน!AF17=0,"",IF(กรอกข้อมูลคะแนน!AF17&lt;(กรอกข้อมูลคะแนน!$AF$5/2),"มผ",กรอกข้อมูลคะแนน!AF17))</f>
        <v/>
      </c>
      <c r="BI16" s="193" t="str">
        <f>IF(กรอกข้อมูลคะแนน!AG17=0,"",IF(กรอกข้อมูลคะแนน!AG17&lt;(กรอกข้อมูลคะแนน!$AG$5/2),"มผ",กรอกข้อมูลคะแนน!AG17))</f>
        <v/>
      </c>
      <c r="BJ16" s="193" t="str">
        <f>IF(กรอกข้อมูลคะแนน!AH17=0,"",IF(กรอกข้อมูลคะแนน!AH17&lt;(กรอกข้อมูลคะแนน!$AH$5/2),"มผ",กรอกข้อมูลคะแนน!AH17))</f>
        <v/>
      </c>
      <c r="BK16" s="193" t="str">
        <f>IF(กรอกข้อมูลคะแนน!AJ17=0,"",IF(กรอกข้อมูลคะแนน!AJ17&lt;(กรอกข้อมูลคะแนน!$AJ$5/2),"มผ",กรอกข้อมูลคะแนน!AJ17))</f>
        <v/>
      </c>
      <c r="BL16" s="193" t="str">
        <f>IF(กรอกข้อมูลคะแนน!AK17=0,"",IF(กรอกข้อมูลคะแนน!AK17&lt;(กรอกข้อมูลคะแนน!$AK$5/2),"มผ",กรอกข้อมูลคะแนน!AK17))</f>
        <v/>
      </c>
      <c r="BM16" s="193" t="str">
        <f>IF(กรอกข้อมูลคะแนน!AL17=0,"",IF(กรอกข้อมูลคะแนน!AL17&lt;(กรอกข้อมูลคะแนน!$AL$5/2),"มผ",กรอกข้อมูลคะแนน!AL17))</f>
        <v/>
      </c>
      <c r="BN16" s="193" t="str">
        <f>IF(กรอกข้อมูลคะแนน!AM17=0,"",IF(กรอกข้อมูลคะแนน!AM17&lt;(กรอกข้อมูลคะแนน!$AM$5/2),"มผ",กรอกข้อมูลคะแนน!AM17))</f>
        <v/>
      </c>
      <c r="BO16" s="157">
        <v>12</v>
      </c>
      <c r="BP16" s="192" t="str">
        <f t="shared" si="2"/>
        <v/>
      </c>
      <c r="BQ16" s="193" t="str">
        <f>IF(กรอกข้อมูลคะแนน!AN17=0,"",IF(กรอกข้อมูลคะแนน!AN17&lt;(กรอกข้อมูลคะแนน!$AN$5/2),"มผ",กรอกข้อมูลคะแนน!AN17))</f>
        <v/>
      </c>
      <c r="BR16" s="193" t="str">
        <f>IF(กรอกข้อมูลคะแนน!AO17=0,"",IF(กรอกข้อมูลคะแนน!AO17&lt;(กรอกข้อมูลคะแนน!$AO$5/2),"มผ",กรอกข้อมูลคะแนน!AO17))</f>
        <v/>
      </c>
      <c r="BS16" s="193" t="str">
        <f>IF(กรอกข้อมูลคะแนน!AP17=0,"",IF(กรอกข้อมูลคะแนน!AP17&lt;(กรอกข้อมูลคะแนน!$AP$5/2),"มผ",กรอกข้อมูลคะแนน!AP17))</f>
        <v/>
      </c>
      <c r="BT16" s="193" t="str">
        <f>IF(กรอกข้อมูลคะแนน!AR17=0,"",IF(กรอกข้อมูลคะแนน!AR17&lt;(กรอกข้อมูลคะแนน!$AR$5/2),"มผ",กรอกข้อมูลคะแนน!AR17))</f>
        <v/>
      </c>
      <c r="BU16" s="193" t="str">
        <f>IF(กรอกข้อมูลคะแนน!AS17=0,"",IF(กรอกข้อมูลคะแนน!AS17&lt;(กรอกข้อมูลคะแนน!$AS$5/2),"มผ",กรอกข้อมูลคะแนน!AS17))</f>
        <v/>
      </c>
      <c r="BV16" s="193" t="str">
        <f>IF(กรอกข้อมูลคะแนน!AT17=0,"",IF(กรอกข้อมูลคะแนน!AT17&lt;(กรอกข้อมูลคะแนน!$AT$5/2),"มผ",กรอกข้อมูลคะแนน!AT17))</f>
        <v/>
      </c>
      <c r="BW16" s="193" t="str">
        <f>IF(กรอกข้อมูลคะแนน!AU17=0,"",IF(กรอกข้อมูลคะแนน!AU17&lt;(กรอกข้อมูลคะแนน!$AU$5/2),"มผ",กรอกข้อมูลคะแนน!AU17))</f>
        <v/>
      </c>
      <c r="BX16" s="193" t="str">
        <f>IF(กรอกข้อมูลคะแนน!AV17=0,"",IF(กรอกข้อมูลคะแนน!AV17&lt;(กรอกข้อมูลคะแนน!$AV$5/2),"มผ",กรอกข้อมูลคะแนน!AV17))</f>
        <v/>
      </c>
      <c r="BY16" s="193" t="str">
        <f>IF(กรอกข้อมูลคะแนน!AW17=0,"",IF(กรอกข้อมูลคะแนน!AW17&lt;(กรอกข้อมูลคะแนน!$AW$5/2),"มผ",กรอกข้อมูลคะแนน!AW17))</f>
        <v/>
      </c>
      <c r="BZ16" s="193" t="str">
        <f>IF(กรอกข้อมูลคะแนน!AX17=0,"",IF(กรอกข้อมูลคะแนน!AX17&lt;(กรอกข้อมูลคะแนน!$AX$5/2),"มผ",กรอกข้อมูลคะแนน!AX17))</f>
        <v/>
      </c>
      <c r="CA16" s="194" t="str">
        <f>IF(กรอกข้อมูลคะแนน!AZ17=0,"",กรอกข้อมูลคะแนน!AZ17)</f>
        <v/>
      </c>
      <c r="CB16" s="157">
        <v>12</v>
      </c>
      <c r="CC16" s="194" t="str">
        <f t="shared" si="3"/>
        <v/>
      </c>
      <c r="CD16" s="194" t="str">
        <f t="shared" si="4"/>
        <v/>
      </c>
      <c r="CE16" s="195" t="str">
        <f>IF(กรอกข้อมูลคะแนน!BD17=0,"",กรอกข้อมูลคะแนน!BD17)</f>
        <v/>
      </c>
      <c r="CF16" s="195" t="str">
        <f>IF(กรอกข้อมูลคะแนน!BC17=0,"",กรอกข้อมูลคะแนน!BC17)</f>
        <v/>
      </c>
      <c r="CG16" s="195" t="str">
        <f t="shared" si="0"/>
        <v/>
      </c>
      <c r="CH16" s="195" t="str">
        <f>IF(กรอกข้อมูลคะแนน!BH17=0,"",กรอกข้อมูลคะแนน!BH17)</f>
        <v/>
      </c>
      <c r="CI16" s="195" t="str">
        <f>IF(กรอกข้อมูลคะแนน!BF17=0,"",กรอกข้อมูลคะแนน!BF17)</f>
        <v/>
      </c>
      <c r="CJ16" s="195" t="str">
        <f t="shared" si="1"/>
        <v/>
      </c>
      <c r="CK16" s="178" t="str">
        <f t="shared" si="5"/>
        <v/>
      </c>
      <c r="CL16" s="178" t="str">
        <f t="shared" si="6"/>
        <v/>
      </c>
      <c r="CM16" s="195" t="str">
        <f t="shared" si="7"/>
        <v/>
      </c>
      <c r="CN16" s="194" t="str">
        <f>IF(CM16="","",IF(CM16="ร","ร",VLOOKUP(CM16,ช่วงคะแนน!$H$8:$I$15,2)))</f>
        <v/>
      </c>
      <c r="CO16" s="196"/>
      <c r="CP16" s="202">
        <v>12</v>
      </c>
      <c r="CQ16" s="198" t="str">
        <f>IF(กรอกข้อมูลคะแนน!CD17=0,"",กรอกข้อมูลคะแนน!CD17)</f>
        <v/>
      </c>
      <c r="CR16" s="198" t="str">
        <f>IF(กรอกข้อมูลคะแนน!CE17=0,"",กรอกข้อมูลคะแนน!CE17)</f>
        <v/>
      </c>
      <c r="CS16" s="198" t="str">
        <f>IF(กรอกข้อมูลคะแนน!CF17=0,"",กรอกข้อมูลคะแนน!CF17)</f>
        <v/>
      </c>
      <c r="CT16" s="198" t="str">
        <f>IF(กรอกข้อมูลคะแนน!CG17=0,"",กรอกข้อมูลคะแนน!CG17)</f>
        <v/>
      </c>
      <c r="CU16" s="198" t="str">
        <f>IF(กรอกข้อมูลคะแนน!CH17=0,"",กรอกข้อมูลคะแนน!CH17)</f>
        <v/>
      </c>
      <c r="CV16" s="198" t="str">
        <f>IF(กรอกข้อมูลคะแนน!CI17=0,"",กรอกข้อมูลคะแนน!CI17)</f>
        <v/>
      </c>
      <c r="CW16" s="198" t="str">
        <f>IF(กรอกข้อมูลคะแนน!CJ17=0,"",กรอกข้อมูลคะแนน!CJ17)</f>
        <v/>
      </c>
      <c r="CX16" s="198" t="str">
        <f>IF(กรอกข้อมูลคะแนน!CK17=0,"",กรอกข้อมูลคะแนน!CK17)</f>
        <v/>
      </c>
      <c r="CY16" s="199" t="str">
        <f t="shared" si="8"/>
        <v/>
      </c>
      <c r="CZ16" s="200"/>
      <c r="DA16" s="202">
        <v>12</v>
      </c>
      <c r="DB16" s="201" t="str">
        <f>IF(กรอกข้อมูลคะแนน!CM17=0,"",กรอกข้อมูลคะแนน!CM17)</f>
        <v/>
      </c>
      <c r="DC16" s="201" t="str">
        <f>IF(กรอกข้อมูลคะแนน!CN17=0,"",กรอกข้อมูลคะแนน!CN17)</f>
        <v/>
      </c>
      <c r="DD16" s="201" t="str">
        <f>IF(กรอกข้อมูลคะแนน!CO17=0,"",กรอกข้อมูลคะแนน!CO17)</f>
        <v/>
      </c>
      <c r="DE16" s="201" t="str">
        <f>IF(กรอกข้อมูลคะแนน!CP17=0,"",กรอกข้อมูลคะแนน!CP17)</f>
        <v/>
      </c>
      <c r="DF16" s="201" t="str">
        <f>IF(กรอกข้อมูลคะแนน!CQ17=0,"",กรอกข้อมูลคะแนน!CQ17)</f>
        <v/>
      </c>
      <c r="DG16" s="201" t="str">
        <f>IF(กรอกข้อมูลคะแนน!CR17=0,"",กรอกข้อมูลคะแนน!CR17)</f>
        <v/>
      </c>
      <c r="DH16" s="201" t="str">
        <f>IF(กรอกข้อมูลคะแนน!CS17=0,"",กรอกข้อมูลคะแนน!CS17)</f>
        <v/>
      </c>
      <c r="DI16" s="201" t="str">
        <f>IF(กรอกข้อมูลคะแนน!CT17=0,"",กรอกข้อมูลคะแนน!CT17)</f>
        <v/>
      </c>
      <c r="DJ16" s="201" t="str">
        <f>IF(กรอกข้อมูลคะแนน!CU17=0,"",กรอกข้อมูลคะแนน!CU17)</f>
        <v/>
      </c>
      <c r="DK16" s="201" t="str">
        <f>IF(กรอกข้อมูลคะแนน!CV17=0,"",กรอกข้อมูลคะแนน!CV17)</f>
        <v/>
      </c>
      <c r="DL16" s="201" t="str">
        <f>IF(กรอกข้อมูลคะแนน!CW17=0,"",กรอกข้อมูลคะแนน!CW17)</f>
        <v/>
      </c>
      <c r="DM16" s="201" t="str">
        <f>IF(กรอกข้อมูลคะแนน!CX17=0,"",กรอกข้อมูลคะแนน!CX17)</f>
        <v/>
      </c>
      <c r="DN16" s="201" t="str">
        <f>IF(กรอกข้อมูลคะแนน!CY17=0,"",กรอกข้อมูลคะแนน!CY17)</f>
        <v/>
      </c>
      <c r="DO16" s="201" t="str">
        <f>IF(กรอกข้อมูลคะแนน!CZ17=0,"",กรอกข้อมูลคะแนน!CZ17)</f>
        <v/>
      </c>
      <c r="DP16" s="201" t="str">
        <f>IF(กรอกข้อมูลคะแนน!DA17=0,"",กรอกข้อมูลคะแนน!DA17)</f>
        <v/>
      </c>
      <c r="DQ16" s="199" t="str">
        <f>IF(กรอกข้อมูลคะแนน!DB17=0,"",IF(กรอกข้อมูลคะแนน!DB17="ร","ร",IF(กรอกข้อมูลคะแนน!DB17&gt;7.9,3,IF(กรอกข้อมูลคะแนน!DB17&gt;5.9,2,IF(กรอกข้อมูลคะแนน!DB17&gt;4.9,1,0)))))</f>
        <v/>
      </c>
    </row>
    <row r="17" spans="1:121" ht="17.100000000000001" customHeight="1" x14ac:dyDescent="0.5">
      <c r="A17" s="340"/>
      <c r="B17" s="340"/>
      <c r="C17" s="340"/>
      <c r="D17" s="340"/>
      <c r="E17" s="164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206"/>
      <c r="AB17" s="157">
        <v>13</v>
      </c>
      <c r="AC17" s="192" t="str">
        <f>IF(กรอกข้อมูลทั่วไป!U16=0,"",กรอกข้อมูลทั่วไป!U16)</f>
        <v/>
      </c>
      <c r="AD17" s="193" t="str">
        <f>IF(กรอกข้อมูลคะแนน!C18=0,"",IF(กรอกข้อมูลคะแนน!C18&lt;(กรอกข้อมูลคะแนน!$C$5/2),"มผ",กรอกข้อมูลคะแนน!C18))</f>
        <v/>
      </c>
      <c r="AE17" s="193" t="str">
        <f>IF(กรอกข้อมูลคะแนน!D18=0,"",IF(กรอกข้อมูลคะแนน!D18&lt;(กรอกข้อมูลคะแนน!$D$5/2),"มผ",กรอกข้อมูลคะแนน!D18))</f>
        <v/>
      </c>
      <c r="AF17" s="193" t="str">
        <f>IF(กรอกข้อมูลคะแนน!E18=0,"",IF(กรอกข้อมูลคะแนน!E18&lt;(กรอกข้อมูลคะแนน!$E$5/2),"มผ",กรอกข้อมูลคะแนน!E18))</f>
        <v/>
      </c>
      <c r="AG17" s="193" t="str">
        <f>IF(กรอกข้อมูลคะแนน!F18=0,"",IF(กรอกข้อมูลคะแนน!F18&lt;(กรอกข้อมูลคะแนน!$F$5/2),"มผ",กรอกข้อมูลคะแนน!F18))</f>
        <v/>
      </c>
      <c r="AH17" s="193" t="str">
        <f>IF(กรอกข้อมูลคะแนน!G18=0,"",IF(กรอกข้อมูลคะแนน!G18&lt;(กรอกข้อมูลคะแนน!$G$5/2),"มผ",กรอกข้อมูลคะแนน!G18))</f>
        <v/>
      </c>
      <c r="AI17" s="193" t="str">
        <f>IF(กรอกข้อมูลคะแนน!H18=0,"",IF(กรอกข้อมูลคะแนน!H18&lt;(กรอกข้อมูลคะแนน!$H$5/2),"มผ",กรอกข้อมูลคะแนน!H18))</f>
        <v/>
      </c>
      <c r="AJ17" s="193" t="str">
        <f>IF(กรอกข้อมูลคะแนน!I18=0,"",IF(กรอกข้อมูลคะแนน!I18&lt;(กรอกข้อมูลคะแนน!$I$5/2),"มผ",กรอกข้อมูลคะแนน!I18))</f>
        <v/>
      </c>
      <c r="AK17" s="193" t="str">
        <f>IF(กรอกข้อมูลคะแนน!K18=0,"",IF(กรอกข้อมูลคะแนน!K18&lt;(กรอกข้อมูลคะแนน!$K$5/2),"มผ",กรอกข้อมูลคะแนน!K18))</f>
        <v/>
      </c>
      <c r="AL17" s="193" t="str">
        <f>IF(กรอกข้อมูลคะแนน!L18=0,"",IF(กรอกข้อมูลคะแนน!L18&lt;(กรอกข้อมูลคะแนน!$L$5/2),"มผ",กรอกข้อมูลคะแนน!L18))</f>
        <v/>
      </c>
      <c r="AM17" s="193" t="str">
        <f>IF(กรอกข้อมูลคะแนน!M18=0,"",IF(กรอกข้อมูลคะแนน!M18&lt;(กรอกข้อมูลคะแนน!$M$5/2),"มผ",กรอกข้อมูลคะแนน!M18))</f>
        <v/>
      </c>
      <c r="AN17" s="193" t="str">
        <f>IF(กรอกข้อมูลคะแนน!N18=0,"",IF(กรอกข้อมูลคะแนน!N18&lt;(กรอกข้อมูลคะแนน!$N$5/2),"มผ",กรอกข้อมูลคะแนน!N18))</f>
        <v/>
      </c>
      <c r="AO17" s="157">
        <v>13</v>
      </c>
      <c r="AP17" s="192" t="str">
        <f>IF(กรอกข้อมูลทั่วไป!U16=0,"",กรอกข้อมูลทั่วไป!U16)</f>
        <v/>
      </c>
      <c r="AQ17" s="193" t="str">
        <f>IF(กรอกข้อมูลคะแนน!O18=0,"",IF(กรอกข้อมูลคะแนน!O18&lt;(กรอกข้อมูลคะแนน!$O$5/2),"มผ",กรอกข้อมูลคะแนน!O18))</f>
        <v/>
      </c>
      <c r="AR17" s="193" t="str">
        <f>IF(กรอกข้อมูลคะแนน!P18=0,"",IF(กรอกข้อมูลคะแนน!P18&lt;(กรอกข้อมูลคะแนน!$P$5/2),"มผ",กรอกข้อมูลคะแนน!P18))</f>
        <v/>
      </c>
      <c r="AS17" s="193" t="str">
        <f>IF(กรอกข้อมูลคะแนน!Q18=0,"",IF(กรอกข้อมูลคะแนน!Q18&lt;(กรอกข้อมูลคะแนน!$Q$5/2),"มผ",กรอกข้อมูลคะแนน!Q18))</f>
        <v/>
      </c>
      <c r="AT17" s="193" t="str">
        <f>IF(กรอกข้อมูลคะแนน!S18=0,"",IF(กรอกข้อมูลคะแนน!S18&lt;(กรอกข้อมูลคะแนน!$S$5/2),"มผ",กรอกข้อมูลคะแนน!S18))</f>
        <v/>
      </c>
      <c r="AU17" s="193" t="str">
        <f>IF(กรอกข้อมูลคะแนน!T18=0,"",IF(กรอกข้อมูลคะแนน!T18&lt;(กรอกข้อมูลคะแนน!$T$5/2),"มผ",กรอกข้อมูลคะแนน!T18))</f>
        <v/>
      </c>
      <c r="AV17" s="193" t="str">
        <f>IF(กรอกข้อมูลคะแนน!U18=0,"",IF(กรอกข้อมูลคะแนน!U18&lt;(กรอกข้อมูลคะแนน!$U$5/2),"มผ",กรอกข้อมูลคะแนน!U18))</f>
        <v/>
      </c>
      <c r="AW17" s="193" t="str">
        <f>IF(กรอกข้อมูลคะแนน!V18=0,"",IF(กรอกข้อมูลคะแนน!V18&lt;(กรอกข้อมูลคะแนน!$V$5/2),"มผ",กรอกข้อมูลคะแนน!V18))</f>
        <v/>
      </c>
      <c r="AX17" s="193" t="str">
        <f>IF(กรอกข้อมูลคะแนน!W18=0,"",IF(กรอกข้อมูลคะแนน!W18&lt;(กรอกข้อมูลคะแนน!$W$5/2),"มผ",กรอกข้อมูลคะแนน!W18))</f>
        <v/>
      </c>
      <c r="AY17" s="193" t="str">
        <f>IF(กรอกข้อมูลคะแนน!X18=0,"",IF(กรอกข้อมูลคะแนน!X18&lt;(กรอกข้อมูลคะแนน!$X$5/2),"มผ",กรอกข้อมูลคะแนน!X18))</f>
        <v/>
      </c>
      <c r="AZ17" s="193" t="str">
        <f>IF(กรอกข้อมูลคะแนน!Y18=0,"",IF(กรอกข้อมูลคะแนน!Y18&lt;(กรอกข้อมูลคะแนน!$Y$5/2),"มผ",กรอกข้อมูลคะแนน!Y18))</f>
        <v/>
      </c>
      <c r="BA17" s="194" t="str">
        <f>IF(กรอกข้อมูลคะแนน!AA18=0,"",กรอกข้อมูลคะแนน!AA18)</f>
        <v/>
      </c>
      <c r="BB17" s="157">
        <v>13</v>
      </c>
      <c r="BC17" s="192" t="str">
        <f>IF(กรอกข้อมูลทั่วไป!U16=0,"",กรอกข้อมูลทั่วไป!U16)</f>
        <v/>
      </c>
      <c r="BD17" s="193" t="str">
        <f>IF(กรอกข้อมูลคะแนน!AB18=0,"",IF(กรอกข้อมูลคะแนน!AB18&lt;(กรอกข้อมูลคะแนน!$AB$5/2),"มผ",กรอกข้อมูลคะแนน!AB18))</f>
        <v/>
      </c>
      <c r="BE17" s="193" t="str">
        <f>IF(กรอกข้อมูลคะแนน!AC18=0,"",IF(กรอกข้อมูลคะแนน!AC18&lt;(กรอกข้อมูลคะแนน!$AC$5/2),"มผ",กรอกข้อมูลคะแนน!AC18))</f>
        <v/>
      </c>
      <c r="BF17" s="193" t="str">
        <f>IF(กรอกข้อมูลคะแนน!AD18=0,"",IF(กรอกข้อมูลคะแนน!AD18&lt;(กรอกข้อมูลคะแนน!$AD$5/2),"มผ",กรอกข้อมูลคะแนน!AD18))</f>
        <v/>
      </c>
      <c r="BG17" s="193" t="str">
        <f>IF(กรอกข้อมูลคะแนน!AE18=0,"",IF(กรอกข้อมูลคะแนน!AE18&lt;(กรอกข้อมูลคะแนน!$AE$5/2),"มผ",กรอกข้อมูลคะแนน!AE18))</f>
        <v/>
      </c>
      <c r="BH17" s="193" t="str">
        <f>IF(กรอกข้อมูลคะแนน!AF18=0,"",IF(กรอกข้อมูลคะแนน!AF18&lt;(กรอกข้อมูลคะแนน!$AF$5/2),"มผ",กรอกข้อมูลคะแนน!AF18))</f>
        <v/>
      </c>
      <c r="BI17" s="193" t="str">
        <f>IF(กรอกข้อมูลคะแนน!AG18=0,"",IF(กรอกข้อมูลคะแนน!AG18&lt;(กรอกข้อมูลคะแนน!$AG$5/2),"มผ",กรอกข้อมูลคะแนน!AG18))</f>
        <v/>
      </c>
      <c r="BJ17" s="193" t="str">
        <f>IF(กรอกข้อมูลคะแนน!AH18=0,"",IF(กรอกข้อมูลคะแนน!AH18&lt;(กรอกข้อมูลคะแนน!$AH$5/2),"มผ",กรอกข้อมูลคะแนน!AH18))</f>
        <v/>
      </c>
      <c r="BK17" s="193" t="str">
        <f>IF(กรอกข้อมูลคะแนน!AJ18=0,"",IF(กรอกข้อมูลคะแนน!AJ18&lt;(กรอกข้อมูลคะแนน!$AJ$5/2),"มผ",กรอกข้อมูลคะแนน!AJ18))</f>
        <v/>
      </c>
      <c r="BL17" s="193" t="str">
        <f>IF(กรอกข้อมูลคะแนน!AK18=0,"",IF(กรอกข้อมูลคะแนน!AK18&lt;(กรอกข้อมูลคะแนน!$AK$5/2),"มผ",กรอกข้อมูลคะแนน!AK18))</f>
        <v/>
      </c>
      <c r="BM17" s="193" t="str">
        <f>IF(กรอกข้อมูลคะแนน!AL18=0,"",IF(กรอกข้อมูลคะแนน!AL18&lt;(กรอกข้อมูลคะแนน!$AL$5/2),"มผ",กรอกข้อมูลคะแนน!AL18))</f>
        <v/>
      </c>
      <c r="BN17" s="193" t="str">
        <f>IF(กรอกข้อมูลคะแนน!AM18=0,"",IF(กรอกข้อมูลคะแนน!AM18&lt;(กรอกข้อมูลคะแนน!$AM$5/2),"มผ",กรอกข้อมูลคะแนน!AM18))</f>
        <v/>
      </c>
      <c r="BO17" s="157">
        <v>13</v>
      </c>
      <c r="BP17" s="192" t="str">
        <f t="shared" si="2"/>
        <v/>
      </c>
      <c r="BQ17" s="193" t="str">
        <f>IF(กรอกข้อมูลคะแนน!AN18=0,"",IF(กรอกข้อมูลคะแนน!AN18&lt;(กรอกข้อมูลคะแนน!$AN$5/2),"มผ",กรอกข้อมูลคะแนน!AN18))</f>
        <v/>
      </c>
      <c r="BR17" s="193" t="str">
        <f>IF(กรอกข้อมูลคะแนน!AO18=0,"",IF(กรอกข้อมูลคะแนน!AO18&lt;(กรอกข้อมูลคะแนน!$AO$5/2),"มผ",กรอกข้อมูลคะแนน!AO18))</f>
        <v/>
      </c>
      <c r="BS17" s="193" t="str">
        <f>IF(กรอกข้อมูลคะแนน!AP18=0,"",IF(กรอกข้อมูลคะแนน!AP18&lt;(กรอกข้อมูลคะแนน!$AP$5/2),"มผ",กรอกข้อมูลคะแนน!AP18))</f>
        <v/>
      </c>
      <c r="BT17" s="193" t="str">
        <f>IF(กรอกข้อมูลคะแนน!AR18=0,"",IF(กรอกข้อมูลคะแนน!AR18&lt;(กรอกข้อมูลคะแนน!$AR$5/2),"มผ",กรอกข้อมูลคะแนน!AR18))</f>
        <v/>
      </c>
      <c r="BU17" s="193" t="str">
        <f>IF(กรอกข้อมูลคะแนน!AS18=0,"",IF(กรอกข้อมูลคะแนน!AS18&lt;(กรอกข้อมูลคะแนน!$AS$5/2),"มผ",กรอกข้อมูลคะแนน!AS18))</f>
        <v/>
      </c>
      <c r="BV17" s="193" t="str">
        <f>IF(กรอกข้อมูลคะแนน!AT18=0,"",IF(กรอกข้อมูลคะแนน!AT18&lt;(กรอกข้อมูลคะแนน!$AT$5/2),"มผ",กรอกข้อมูลคะแนน!AT18))</f>
        <v/>
      </c>
      <c r="BW17" s="193" t="str">
        <f>IF(กรอกข้อมูลคะแนน!AU18=0,"",IF(กรอกข้อมูลคะแนน!AU18&lt;(กรอกข้อมูลคะแนน!$AU$5/2),"มผ",กรอกข้อมูลคะแนน!AU18))</f>
        <v/>
      </c>
      <c r="BX17" s="193" t="str">
        <f>IF(กรอกข้อมูลคะแนน!AV18=0,"",IF(กรอกข้อมูลคะแนน!AV18&lt;(กรอกข้อมูลคะแนน!$AV$5/2),"มผ",กรอกข้อมูลคะแนน!AV18))</f>
        <v/>
      </c>
      <c r="BY17" s="193" t="str">
        <f>IF(กรอกข้อมูลคะแนน!AW18=0,"",IF(กรอกข้อมูลคะแนน!AW18&lt;(กรอกข้อมูลคะแนน!$AW$5/2),"มผ",กรอกข้อมูลคะแนน!AW18))</f>
        <v/>
      </c>
      <c r="BZ17" s="193" t="str">
        <f>IF(กรอกข้อมูลคะแนน!AX18=0,"",IF(กรอกข้อมูลคะแนน!AX18&lt;(กรอกข้อมูลคะแนน!$AX$5/2),"มผ",กรอกข้อมูลคะแนน!AX18))</f>
        <v/>
      </c>
      <c r="CA17" s="194" t="str">
        <f>IF(กรอกข้อมูลคะแนน!AZ18=0,"",กรอกข้อมูลคะแนน!AZ18)</f>
        <v/>
      </c>
      <c r="CB17" s="157">
        <v>13</v>
      </c>
      <c r="CC17" s="194" t="str">
        <f t="shared" si="3"/>
        <v/>
      </c>
      <c r="CD17" s="194" t="str">
        <f t="shared" si="4"/>
        <v/>
      </c>
      <c r="CE17" s="195" t="str">
        <f>IF(กรอกข้อมูลคะแนน!BD18=0,"",กรอกข้อมูลคะแนน!BD18)</f>
        <v/>
      </c>
      <c r="CF17" s="195" t="str">
        <f>IF(กรอกข้อมูลคะแนน!BC18=0,"",กรอกข้อมูลคะแนน!BC18)</f>
        <v/>
      </c>
      <c r="CG17" s="195" t="str">
        <f t="shared" si="0"/>
        <v/>
      </c>
      <c r="CH17" s="195" t="str">
        <f>IF(กรอกข้อมูลคะแนน!BH18=0,"",กรอกข้อมูลคะแนน!BH18)</f>
        <v/>
      </c>
      <c r="CI17" s="195" t="str">
        <f>IF(กรอกข้อมูลคะแนน!BF18=0,"",กรอกข้อมูลคะแนน!BF18)</f>
        <v/>
      </c>
      <c r="CJ17" s="195" t="str">
        <f t="shared" si="1"/>
        <v/>
      </c>
      <c r="CK17" s="178" t="str">
        <f t="shared" si="5"/>
        <v/>
      </c>
      <c r="CL17" s="178" t="str">
        <f t="shared" si="6"/>
        <v/>
      </c>
      <c r="CM17" s="195" t="str">
        <f t="shared" si="7"/>
        <v/>
      </c>
      <c r="CN17" s="194" t="str">
        <f>IF(CM17="","",IF(CM17="ร","ร",VLOOKUP(CM17,ช่วงคะแนน!$H$8:$I$15,2)))</f>
        <v/>
      </c>
      <c r="CO17" s="196"/>
      <c r="CP17" s="202">
        <v>13</v>
      </c>
      <c r="CQ17" s="198" t="str">
        <f>IF(กรอกข้อมูลคะแนน!CD18=0,"",กรอกข้อมูลคะแนน!CD18)</f>
        <v/>
      </c>
      <c r="CR17" s="198" t="str">
        <f>IF(กรอกข้อมูลคะแนน!CE18=0,"",กรอกข้อมูลคะแนน!CE18)</f>
        <v/>
      </c>
      <c r="CS17" s="198" t="str">
        <f>IF(กรอกข้อมูลคะแนน!CF18=0,"",กรอกข้อมูลคะแนน!CF18)</f>
        <v/>
      </c>
      <c r="CT17" s="198" t="str">
        <f>IF(กรอกข้อมูลคะแนน!CG18=0,"",กรอกข้อมูลคะแนน!CG18)</f>
        <v/>
      </c>
      <c r="CU17" s="198" t="str">
        <f>IF(กรอกข้อมูลคะแนน!CH18=0,"",กรอกข้อมูลคะแนน!CH18)</f>
        <v/>
      </c>
      <c r="CV17" s="198" t="str">
        <f>IF(กรอกข้อมูลคะแนน!CI18=0,"",กรอกข้อมูลคะแนน!CI18)</f>
        <v/>
      </c>
      <c r="CW17" s="198" t="str">
        <f>IF(กรอกข้อมูลคะแนน!CJ18=0,"",กรอกข้อมูลคะแนน!CJ18)</f>
        <v/>
      </c>
      <c r="CX17" s="198" t="str">
        <f>IF(กรอกข้อมูลคะแนน!CK18=0,"",กรอกข้อมูลคะแนน!CK18)</f>
        <v/>
      </c>
      <c r="CY17" s="199" t="str">
        <f t="shared" si="8"/>
        <v/>
      </c>
      <c r="CZ17" s="200"/>
      <c r="DA17" s="202">
        <v>13</v>
      </c>
      <c r="DB17" s="201" t="str">
        <f>IF(กรอกข้อมูลคะแนน!CM18=0,"",กรอกข้อมูลคะแนน!CM18)</f>
        <v/>
      </c>
      <c r="DC17" s="201" t="str">
        <f>IF(กรอกข้อมูลคะแนน!CN18=0,"",กรอกข้อมูลคะแนน!CN18)</f>
        <v/>
      </c>
      <c r="DD17" s="201" t="str">
        <f>IF(กรอกข้อมูลคะแนน!CO18=0,"",กรอกข้อมูลคะแนน!CO18)</f>
        <v/>
      </c>
      <c r="DE17" s="201" t="str">
        <f>IF(กรอกข้อมูลคะแนน!CP18=0,"",กรอกข้อมูลคะแนน!CP18)</f>
        <v/>
      </c>
      <c r="DF17" s="201" t="str">
        <f>IF(กรอกข้อมูลคะแนน!CQ18=0,"",กรอกข้อมูลคะแนน!CQ18)</f>
        <v/>
      </c>
      <c r="DG17" s="201" t="str">
        <f>IF(กรอกข้อมูลคะแนน!CR18=0,"",กรอกข้อมูลคะแนน!CR18)</f>
        <v/>
      </c>
      <c r="DH17" s="201" t="str">
        <f>IF(กรอกข้อมูลคะแนน!CS18=0,"",กรอกข้อมูลคะแนน!CS18)</f>
        <v/>
      </c>
      <c r="DI17" s="201" t="str">
        <f>IF(กรอกข้อมูลคะแนน!CT18=0,"",กรอกข้อมูลคะแนน!CT18)</f>
        <v/>
      </c>
      <c r="DJ17" s="201" t="str">
        <f>IF(กรอกข้อมูลคะแนน!CU18=0,"",กรอกข้อมูลคะแนน!CU18)</f>
        <v/>
      </c>
      <c r="DK17" s="201" t="str">
        <f>IF(กรอกข้อมูลคะแนน!CV18=0,"",กรอกข้อมูลคะแนน!CV18)</f>
        <v/>
      </c>
      <c r="DL17" s="201" t="str">
        <f>IF(กรอกข้อมูลคะแนน!CW18=0,"",กรอกข้อมูลคะแนน!CW18)</f>
        <v/>
      </c>
      <c r="DM17" s="201" t="str">
        <f>IF(กรอกข้อมูลคะแนน!CX18=0,"",กรอกข้อมูลคะแนน!CX18)</f>
        <v/>
      </c>
      <c r="DN17" s="201" t="str">
        <f>IF(กรอกข้อมูลคะแนน!CY18=0,"",กรอกข้อมูลคะแนน!CY18)</f>
        <v/>
      </c>
      <c r="DO17" s="201" t="str">
        <f>IF(กรอกข้อมูลคะแนน!CZ18=0,"",กรอกข้อมูลคะแนน!CZ18)</f>
        <v/>
      </c>
      <c r="DP17" s="201" t="str">
        <f>IF(กรอกข้อมูลคะแนน!DA18=0,"",กรอกข้อมูลคะแนน!DA18)</f>
        <v/>
      </c>
      <c r="DQ17" s="199" t="str">
        <f>IF(กรอกข้อมูลคะแนน!DB18=0,"",IF(กรอกข้อมูลคะแนน!DB18="ร","ร",IF(กรอกข้อมูลคะแนน!DB18&gt;7.9,3,IF(กรอกข้อมูลคะแนน!DB18&gt;5.9,2,IF(กรอกข้อมูลคะแนน!DB18&gt;4.9,1,0)))))</f>
        <v/>
      </c>
    </row>
    <row r="18" spans="1:121" ht="16.5" customHeight="1" x14ac:dyDescent="0.5">
      <c r="A18" s="210" t="s">
        <v>24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157">
        <v>14</v>
      </c>
      <c r="AC18" s="192" t="str">
        <f>IF(กรอกข้อมูลทั่วไป!U17=0,"",กรอกข้อมูลทั่วไป!U17)</f>
        <v/>
      </c>
      <c r="AD18" s="193" t="str">
        <f>IF(กรอกข้อมูลคะแนน!C19=0,"",IF(กรอกข้อมูลคะแนน!C19&lt;(กรอกข้อมูลคะแนน!$C$5/2),"มผ",กรอกข้อมูลคะแนน!C19))</f>
        <v/>
      </c>
      <c r="AE18" s="193" t="str">
        <f>IF(กรอกข้อมูลคะแนน!D19=0,"",IF(กรอกข้อมูลคะแนน!D19&lt;(กรอกข้อมูลคะแนน!$D$5/2),"มผ",กรอกข้อมูลคะแนน!D19))</f>
        <v/>
      </c>
      <c r="AF18" s="193" t="str">
        <f>IF(กรอกข้อมูลคะแนน!E19=0,"",IF(กรอกข้อมูลคะแนน!E19&lt;(กรอกข้อมูลคะแนน!$E$5/2),"มผ",กรอกข้อมูลคะแนน!E19))</f>
        <v/>
      </c>
      <c r="AG18" s="193" t="str">
        <f>IF(กรอกข้อมูลคะแนน!F19=0,"",IF(กรอกข้อมูลคะแนน!F19&lt;(กรอกข้อมูลคะแนน!$F$5/2),"มผ",กรอกข้อมูลคะแนน!F19))</f>
        <v/>
      </c>
      <c r="AH18" s="193" t="str">
        <f>IF(กรอกข้อมูลคะแนน!G19=0,"",IF(กรอกข้อมูลคะแนน!G19&lt;(กรอกข้อมูลคะแนน!$G$5/2),"มผ",กรอกข้อมูลคะแนน!G19))</f>
        <v/>
      </c>
      <c r="AI18" s="193" t="str">
        <f>IF(กรอกข้อมูลคะแนน!H19=0,"",IF(กรอกข้อมูลคะแนน!H19&lt;(กรอกข้อมูลคะแนน!$H$5/2),"มผ",กรอกข้อมูลคะแนน!H19))</f>
        <v/>
      </c>
      <c r="AJ18" s="193" t="str">
        <f>IF(กรอกข้อมูลคะแนน!I19=0,"",IF(กรอกข้อมูลคะแนน!I19&lt;(กรอกข้อมูลคะแนน!$I$5/2),"มผ",กรอกข้อมูลคะแนน!I19))</f>
        <v/>
      </c>
      <c r="AK18" s="193" t="str">
        <f>IF(กรอกข้อมูลคะแนน!K19=0,"",IF(กรอกข้อมูลคะแนน!K19&lt;(กรอกข้อมูลคะแนน!$K$5/2),"มผ",กรอกข้อมูลคะแนน!K19))</f>
        <v/>
      </c>
      <c r="AL18" s="193" t="str">
        <f>IF(กรอกข้อมูลคะแนน!L19=0,"",IF(กรอกข้อมูลคะแนน!L19&lt;(กรอกข้อมูลคะแนน!$L$5/2),"มผ",กรอกข้อมูลคะแนน!L19))</f>
        <v/>
      </c>
      <c r="AM18" s="193" t="str">
        <f>IF(กรอกข้อมูลคะแนน!M19=0,"",IF(กรอกข้อมูลคะแนน!M19&lt;(กรอกข้อมูลคะแนน!$M$5/2),"มผ",กรอกข้อมูลคะแนน!M19))</f>
        <v/>
      </c>
      <c r="AN18" s="193" t="str">
        <f>IF(กรอกข้อมูลคะแนน!N19=0,"",IF(กรอกข้อมูลคะแนน!N19&lt;(กรอกข้อมูลคะแนน!$N$5/2),"มผ",กรอกข้อมูลคะแนน!N19))</f>
        <v/>
      </c>
      <c r="AO18" s="157">
        <v>14</v>
      </c>
      <c r="AP18" s="192" t="str">
        <f>IF(กรอกข้อมูลทั่วไป!U17=0,"",กรอกข้อมูลทั่วไป!U17)</f>
        <v/>
      </c>
      <c r="AQ18" s="193" t="str">
        <f>IF(กรอกข้อมูลคะแนน!O19=0,"",IF(กรอกข้อมูลคะแนน!O19&lt;(กรอกข้อมูลคะแนน!$O$5/2),"มผ",กรอกข้อมูลคะแนน!O19))</f>
        <v/>
      </c>
      <c r="AR18" s="193" t="str">
        <f>IF(กรอกข้อมูลคะแนน!P19=0,"",IF(กรอกข้อมูลคะแนน!P19&lt;(กรอกข้อมูลคะแนน!$P$5/2),"มผ",กรอกข้อมูลคะแนน!P19))</f>
        <v/>
      </c>
      <c r="AS18" s="193" t="str">
        <f>IF(กรอกข้อมูลคะแนน!Q19=0,"",IF(กรอกข้อมูลคะแนน!Q19&lt;(กรอกข้อมูลคะแนน!$Q$5/2),"มผ",กรอกข้อมูลคะแนน!Q19))</f>
        <v/>
      </c>
      <c r="AT18" s="193" t="str">
        <f>IF(กรอกข้อมูลคะแนน!S19=0,"",IF(กรอกข้อมูลคะแนน!S19&lt;(กรอกข้อมูลคะแนน!$S$5/2),"มผ",กรอกข้อมูลคะแนน!S19))</f>
        <v/>
      </c>
      <c r="AU18" s="193" t="str">
        <f>IF(กรอกข้อมูลคะแนน!T19=0,"",IF(กรอกข้อมูลคะแนน!T19&lt;(กรอกข้อมูลคะแนน!$T$5/2),"มผ",กรอกข้อมูลคะแนน!T19))</f>
        <v/>
      </c>
      <c r="AV18" s="193" t="str">
        <f>IF(กรอกข้อมูลคะแนน!U19=0,"",IF(กรอกข้อมูลคะแนน!U19&lt;(กรอกข้อมูลคะแนน!$U$5/2),"มผ",กรอกข้อมูลคะแนน!U19))</f>
        <v/>
      </c>
      <c r="AW18" s="193" t="str">
        <f>IF(กรอกข้อมูลคะแนน!V19=0,"",IF(กรอกข้อมูลคะแนน!V19&lt;(กรอกข้อมูลคะแนน!$V$5/2),"มผ",กรอกข้อมูลคะแนน!V19))</f>
        <v/>
      </c>
      <c r="AX18" s="193" t="str">
        <f>IF(กรอกข้อมูลคะแนน!W19=0,"",IF(กรอกข้อมูลคะแนน!W19&lt;(กรอกข้อมูลคะแนน!$W$5/2),"มผ",กรอกข้อมูลคะแนน!W19))</f>
        <v/>
      </c>
      <c r="AY18" s="193" t="str">
        <f>IF(กรอกข้อมูลคะแนน!X19=0,"",IF(กรอกข้อมูลคะแนน!X19&lt;(กรอกข้อมูลคะแนน!$X$5/2),"มผ",กรอกข้อมูลคะแนน!X19))</f>
        <v/>
      </c>
      <c r="AZ18" s="193" t="str">
        <f>IF(กรอกข้อมูลคะแนน!Y19=0,"",IF(กรอกข้อมูลคะแนน!Y19&lt;(กรอกข้อมูลคะแนน!$Y$5/2),"มผ",กรอกข้อมูลคะแนน!Y19))</f>
        <v/>
      </c>
      <c r="BA18" s="194" t="str">
        <f>IF(กรอกข้อมูลคะแนน!AA19=0,"",กรอกข้อมูลคะแนน!AA19)</f>
        <v/>
      </c>
      <c r="BB18" s="157">
        <v>14</v>
      </c>
      <c r="BC18" s="192" t="str">
        <f>IF(กรอกข้อมูลทั่วไป!U17=0,"",กรอกข้อมูลทั่วไป!U17)</f>
        <v/>
      </c>
      <c r="BD18" s="193" t="str">
        <f>IF(กรอกข้อมูลคะแนน!AB19=0,"",IF(กรอกข้อมูลคะแนน!AB19&lt;(กรอกข้อมูลคะแนน!$AB$5/2),"มผ",กรอกข้อมูลคะแนน!AB19))</f>
        <v/>
      </c>
      <c r="BE18" s="193" t="str">
        <f>IF(กรอกข้อมูลคะแนน!AC19=0,"",IF(กรอกข้อมูลคะแนน!AC19&lt;(กรอกข้อมูลคะแนน!$AC$5/2),"มผ",กรอกข้อมูลคะแนน!AC19))</f>
        <v/>
      </c>
      <c r="BF18" s="193" t="str">
        <f>IF(กรอกข้อมูลคะแนน!AD19=0,"",IF(กรอกข้อมูลคะแนน!AD19&lt;(กรอกข้อมูลคะแนน!$AD$5/2),"มผ",กรอกข้อมูลคะแนน!AD19))</f>
        <v/>
      </c>
      <c r="BG18" s="193" t="str">
        <f>IF(กรอกข้อมูลคะแนน!AE19=0,"",IF(กรอกข้อมูลคะแนน!AE19&lt;(กรอกข้อมูลคะแนน!$AE$5/2),"มผ",กรอกข้อมูลคะแนน!AE19))</f>
        <v/>
      </c>
      <c r="BH18" s="193" t="str">
        <f>IF(กรอกข้อมูลคะแนน!AF19=0,"",IF(กรอกข้อมูลคะแนน!AF19&lt;(กรอกข้อมูลคะแนน!$AF$5/2),"มผ",กรอกข้อมูลคะแนน!AF19))</f>
        <v/>
      </c>
      <c r="BI18" s="193" t="str">
        <f>IF(กรอกข้อมูลคะแนน!AG19=0,"",IF(กรอกข้อมูลคะแนน!AG19&lt;(กรอกข้อมูลคะแนน!$AG$5/2),"มผ",กรอกข้อมูลคะแนน!AG19))</f>
        <v/>
      </c>
      <c r="BJ18" s="193" t="str">
        <f>IF(กรอกข้อมูลคะแนน!AH19=0,"",IF(กรอกข้อมูลคะแนน!AH19&lt;(กรอกข้อมูลคะแนน!$AH$5/2),"มผ",กรอกข้อมูลคะแนน!AH19))</f>
        <v/>
      </c>
      <c r="BK18" s="193" t="str">
        <f>IF(กรอกข้อมูลคะแนน!AJ19=0,"",IF(กรอกข้อมูลคะแนน!AJ19&lt;(กรอกข้อมูลคะแนน!$AJ$5/2),"มผ",กรอกข้อมูลคะแนน!AJ19))</f>
        <v/>
      </c>
      <c r="BL18" s="193" t="str">
        <f>IF(กรอกข้อมูลคะแนน!AK19=0,"",IF(กรอกข้อมูลคะแนน!AK19&lt;(กรอกข้อมูลคะแนน!$AK$5/2),"มผ",กรอกข้อมูลคะแนน!AK19))</f>
        <v/>
      </c>
      <c r="BM18" s="193" t="str">
        <f>IF(กรอกข้อมูลคะแนน!AL19=0,"",IF(กรอกข้อมูลคะแนน!AL19&lt;(กรอกข้อมูลคะแนน!$AL$5/2),"มผ",กรอกข้อมูลคะแนน!AL19))</f>
        <v/>
      </c>
      <c r="BN18" s="193" t="str">
        <f>IF(กรอกข้อมูลคะแนน!AM19=0,"",IF(กรอกข้อมูลคะแนน!AM19&lt;(กรอกข้อมูลคะแนน!$AM$5/2),"มผ",กรอกข้อมูลคะแนน!AM19))</f>
        <v/>
      </c>
      <c r="BO18" s="157">
        <v>14</v>
      </c>
      <c r="BP18" s="192" t="str">
        <f t="shared" si="2"/>
        <v/>
      </c>
      <c r="BQ18" s="193" t="str">
        <f>IF(กรอกข้อมูลคะแนน!AN19=0,"",IF(กรอกข้อมูลคะแนน!AN19&lt;(กรอกข้อมูลคะแนน!$AN$5/2),"มผ",กรอกข้อมูลคะแนน!AN19))</f>
        <v/>
      </c>
      <c r="BR18" s="193" t="str">
        <f>IF(กรอกข้อมูลคะแนน!AO19=0,"",IF(กรอกข้อมูลคะแนน!AO19&lt;(กรอกข้อมูลคะแนน!$AO$5/2),"มผ",กรอกข้อมูลคะแนน!AO19))</f>
        <v/>
      </c>
      <c r="BS18" s="193" t="str">
        <f>IF(กรอกข้อมูลคะแนน!AP19=0,"",IF(กรอกข้อมูลคะแนน!AP19&lt;(กรอกข้อมูลคะแนน!$AP$5/2),"มผ",กรอกข้อมูลคะแนน!AP19))</f>
        <v/>
      </c>
      <c r="BT18" s="193" t="str">
        <f>IF(กรอกข้อมูลคะแนน!AR19=0,"",IF(กรอกข้อมูลคะแนน!AR19&lt;(กรอกข้อมูลคะแนน!$AR$5/2),"มผ",กรอกข้อมูลคะแนน!AR19))</f>
        <v/>
      </c>
      <c r="BU18" s="193" t="str">
        <f>IF(กรอกข้อมูลคะแนน!AS19=0,"",IF(กรอกข้อมูลคะแนน!AS19&lt;(กรอกข้อมูลคะแนน!$AS$5/2),"มผ",กรอกข้อมูลคะแนน!AS19))</f>
        <v/>
      </c>
      <c r="BV18" s="193" t="str">
        <f>IF(กรอกข้อมูลคะแนน!AT19=0,"",IF(กรอกข้อมูลคะแนน!AT19&lt;(กรอกข้อมูลคะแนน!$AT$5/2),"มผ",กรอกข้อมูลคะแนน!AT19))</f>
        <v/>
      </c>
      <c r="BW18" s="193" t="str">
        <f>IF(กรอกข้อมูลคะแนน!AU19=0,"",IF(กรอกข้อมูลคะแนน!AU19&lt;(กรอกข้อมูลคะแนน!$AU$5/2),"มผ",กรอกข้อมูลคะแนน!AU19))</f>
        <v/>
      </c>
      <c r="BX18" s="193" t="str">
        <f>IF(กรอกข้อมูลคะแนน!AV19=0,"",IF(กรอกข้อมูลคะแนน!AV19&lt;(กรอกข้อมูลคะแนน!$AV$5/2),"มผ",กรอกข้อมูลคะแนน!AV19))</f>
        <v/>
      </c>
      <c r="BY18" s="193" t="str">
        <f>IF(กรอกข้อมูลคะแนน!AW19=0,"",IF(กรอกข้อมูลคะแนน!AW19&lt;(กรอกข้อมูลคะแนน!$AW$5/2),"มผ",กรอกข้อมูลคะแนน!AW19))</f>
        <v/>
      </c>
      <c r="BZ18" s="193" t="str">
        <f>IF(กรอกข้อมูลคะแนน!AX19=0,"",IF(กรอกข้อมูลคะแนน!AX19&lt;(กรอกข้อมูลคะแนน!$AX$5/2),"มผ",กรอกข้อมูลคะแนน!AX19))</f>
        <v/>
      </c>
      <c r="CA18" s="194" t="str">
        <f>IF(กรอกข้อมูลคะแนน!AZ19=0,"",กรอกข้อมูลคะแนน!AZ19)</f>
        <v/>
      </c>
      <c r="CB18" s="157">
        <v>14</v>
      </c>
      <c r="CC18" s="194" t="str">
        <f t="shared" si="3"/>
        <v/>
      </c>
      <c r="CD18" s="194" t="str">
        <f t="shared" si="4"/>
        <v/>
      </c>
      <c r="CE18" s="195" t="str">
        <f>IF(กรอกข้อมูลคะแนน!BD19=0,"",กรอกข้อมูลคะแนน!BD19)</f>
        <v/>
      </c>
      <c r="CF18" s="195" t="str">
        <f>IF(กรอกข้อมูลคะแนน!BC19=0,"",กรอกข้อมูลคะแนน!BC19)</f>
        <v/>
      </c>
      <c r="CG18" s="195" t="str">
        <f t="shared" si="0"/>
        <v/>
      </c>
      <c r="CH18" s="195" t="str">
        <f>IF(กรอกข้อมูลคะแนน!BH19=0,"",กรอกข้อมูลคะแนน!BH19)</f>
        <v/>
      </c>
      <c r="CI18" s="195" t="str">
        <f>IF(กรอกข้อมูลคะแนน!BF19=0,"",กรอกข้อมูลคะแนน!BF19)</f>
        <v/>
      </c>
      <c r="CJ18" s="195" t="str">
        <f t="shared" si="1"/>
        <v/>
      </c>
      <c r="CK18" s="178" t="str">
        <f t="shared" si="5"/>
        <v/>
      </c>
      <c r="CL18" s="178" t="str">
        <f t="shared" si="6"/>
        <v/>
      </c>
      <c r="CM18" s="195" t="str">
        <f t="shared" si="7"/>
        <v/>
      </c>
      <c r="CN18" s="194" t="str">
        <f>IF(CM18="","",IF(CM18="ร","ร",VLOOKUP(CM18,ช่วงคะแนน!$H$8:$I$15,2)))</f>
        <v/>
      </c>
      <c r="CO18" s="196"/>
      <c r="CP18" s="202">
        <v>14</v>
      </c>
      <c r="CQ18" s="198" t="str">
        <f>IF(กรอกข้อมูลคะแนน!CD19=0,"",กรอกข้อมูลคะแนน!CD19)</f>
        <v/>
      </c>
      <c r="CR18" s="198" t="str">
        <f>IF(กรอกข้อมูลคะแนน!CE19=0,"",กรอกข้อมูลคะแนน!CE19)</f>
        <v/>
      </c>
      <c r="CS18" s="198" t="str">
        <f>IF(กรอกข้อมูลคะแนน!CF19=0,"",กรอกข้อมูลคะแนน!CF19)</f>
        <v/>
      </c>
      <c r="CT18" s="198" t="str">
        <f>IF(กรอกข้อมูลคะแนน!CG19=0,"",กรอกข้อมูลคะแนน!CG19)</f>
        <v/>
      </c>
      <c r="CU18" s="198" t="str">
        <f>IF(กรอกข้อมูลคะแนน!CH19=0,"",กรอกข้อมูลคะแนน!CH19)</f>
        <v/>
      </c>
      <c r="CV18" s="198" t="str">
        <f>IF(กรอกข้อมูลคะแนน!CI19=0,"",กรอกข้อมูลคะแนน!CI19)</f>
        <v/>
      </c>
      <c r="CW18" s="198" t="str">
        <f>IF(กรอกข้อมูลคะแนน!CJ19=0,"",กรอกข้อมูลคะแนน!CJ19)</f>
        <v/>
      </c>
      <c r="CX18" s="198" t="str">
        <f>IF(กรอกข้อมูลคะแนน!CK19=0,"",กรอกข้อมูลคะแนน!CK19)</f>
        <v/>
      </c>
      <c r="CY18" s="199" t="str">
        <f t="shared" si="8"/>
        <v/>
      </c>
      <c r="CZ18" s="200"/>
      <c r="DA18" s="202">
        <v>14</v>
      </c>
      <c r="DB18" s="201" t="str">
        <f>IF(กรอกข้อมูลคะแนน!CM19=0,"",กรอกข้อมูลคะแนน!CM19)</f>
        <v/>
      </c>
      <c r="DC18" s="201" t="str">
        <f>IF(กรอกข้อมูลคะแนน!CN19=0,"",กรอกข้อมูลคะแนน!CN19)</f>
        <v/>
      </c>
      <c r="DD18" s="201" t="str">
        <f>IF(กรอกข้อมูลคะแนน!CO19=0,"",กรอกข้อมูลคะแนน!CO19)</f>
        <v/>
      </c>
      <c r="DE18" s="201" t="str">
        <f>IF(กรอกข้อมูลคะแนน!CP19=0,"",กรอกข้อมูลคะแนน!CP19)</f>
        <v/>
      </c>
      <c r="DF18" s="201" t="str">
        <f>IF(กรอกข้อมูลคะแนน!CQ19=0,"",กรอกข้อมูลคะแนน!CQ19)</f>
        <v/>
      </c>
      <c r="DG18" s="201" t="str">
        <f>IF(กรอกข้อมูลคะแนน!CR19=0,"",กรอกข้อมูลคะแนน!CR19)</f>
        <v/>
      </c>
      <c r="DH18" s="201" t="str">
        <f>IF(กรอกข้อมูลคะแนน!CS19=0,"",กรอกข้อมูลคะแนน!CS19)</f>
        <v/>
      </c>
      <c r="DI18" s="201" t="str">
        <f>IF(กรอกข้อมูลคะแนน!CT19=0,"",กรอกข้อมูลคะแนน!CT19)</f>
        <v/>
      </c>
      <c r="DJ18" s="201" t="str">
        <f>IF(กรอกข้อมูลคะแนน!CU19=0,"",กรอกข้อมูลคะแนน!CU19)</f>
        <v/>
      </c>
      <c r="DK18" s="201" t="str">
        <f>IF(กรอกข้อมูลคะแนน!CV19=0,"",กรอกข้อมูลคะแนน!CV19)</f>
        <v/>
      </c>
      <c r="DL18" s="201" t="str">
        <f>IF(กรอกข้อมูลคะแนน!CW19=0,"",กรอกข้อมูลคะแนน!CW19)</f>
        <v/>
      </c>
      <c r="DM18" s="201" t="str">
        <f>IF(กรอกข้อมูลคะแนน!CX19=0,"",กรอกข้อมูลคะแนน!CX19)</f>
        <v/>
      </c>
      <c r="DN18" s="201" t="str">
        <f>IF(กรอกข้อมูลคะแนน!CY19=0,"",กรอกข้อมูลคะแนน!CY19)</f>
        <v/>
      </c>
      <c r="DO18" s="201" t="str">
        <f>IF(กรอกข้อมูลคะแนน!CZ19=0,"",กรอกข้อมูลคะแนน!CZ19)</f>
        <v/>
      </c>
      <c r="DP18" s="201" t="str">
        <f>IF(กรอกข้อมูลคะแนน!DA19=0,"",กรอกข้อมูลคะแนน!DA19)</f>
        <v/>
      </c>
      <c r="DQ18" s="199" t="str">
        <f>IF(กรอกข้อมูลคะแนน!DB19=0,"",IF(กรอกข้อมูลคะแนน!DB19="ร","ร",IF(กรอกข้อมูลคะแนน!DB19&gt;7.9,3,IF(กรอกข้อมูลคะแนน!DB19&gt;5.9,2,IF(กรอกข้อมูลคะแนน!DB19&gt;4.9,1,0)))))</f>
        <v/>
      </c>
    </row>
    <row r="19" spans="1:121" ht="17.100000000000001" customHeight="1" x14ac:dyDescent="0.3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57">
        <v>15</v>
      </c>
      <c r="AC19" s="192" t="str">
        <f>IF(กรอกข้อมูลทั่วไป!U18=0,"",กรอกข้อมูลทั่วไป!U18)</f>
        <v/>
      </c>
      <c r="AD19" s="193" t="str">
        <f>IF(กรอกข้อมูลคะแนน!C20=0,"",IF(กรอกข้อมูลคะแนน!C20&lt;(กรอกข้อมูลคะแนน!$C$5/2),"มผ",กรอกข้อมูลคะแนน!C20))</f>
        <v/>
      </c>
      <c r="AE19" s="193" t="str">
        <f>IF(กรอกข้อมูลคะแนน!D20=0,"",IF(กรอกข้อมูลคะแนน!D20&lt;(กรอกข้อมูลคะแนน!$D$5/2),"มผ",กรอกข้อมูลคะแนน!D20))</f>
        <v/>
      </c>
      <c r="AF19" s="193" t="str">
        <f>IF(กรอกข้อมูลคะแนน!E20=0,"",IF(กรอกข้อมูลคะแนน!E20&lt;(กรอกข้อมูลคะแนน!$E$5/2),"มผ",กรอกข้อมูลคะแนน!E20))</f>
        <v/>
      </c>
      <c r="AG19" s="193" t="str">
        <f>IF(กรอกข้อมูลคะแนน!F20=0,"",IF(กรอกข้อมูลคะแนน!F20&lt;(กรอกข้อมูลคะแนน!$F$5/2),"มผ",กรอกข้อมูลคะแนน!F20))</f>
        <v/>
      </c>
      <c r="AH19" s="193" t="str">
        <f>IF(กรอกข้อมูลคะแนน!G20=0,"",IF(กรอกข้อมูลคะแนน!G20&lt;(กรอกข้อมูลคะแนน!$G$5/2),"มผ",กรอกข้อมูลคะแนน!G20))</f>
        <v/>
      </c>
      <c r="AI19" s="193" t="str">
        <f>IF(กรอกข้อมูลคะแนน!H20=0,"",IF(กรอกข้อมูลคะแนน!H20&lt;(กรอกข้อมูลคะแนน!$H$5/2),"มผ",กรอกข้อมูลคะแนน!H20))</f>
        <v/>
      </c>
      <c r="AJ19" s="193" t="str">
        <f>IF(กรอกข้อมูลคะแนน!I20=0,"",IF(กรอกข้อมูลคะแนน!I20&lt;(กรอกข้อมูลคะแนน!$I$5/2),"มผ",กรอกข้อมูลคะแนน!I20))</f>
        <v/>
      </c>
      <c r="AK19" s="193" t="str">
        <f>IF(กรอกข้อมูลคะแนน!K20=0,"",IF(กรอกข้อมูลคะแนน!K20&lt;(กรอกข้อมูลคะแนน!$K$5/2),"มผ",กรอกข้อมูลคะแนน!K20))</f>
        <v/>
      </c>
      <c r="AL19" s="193" t="str">
        <f>IF(กรอกข้อมูลคะแนน!L20=0,"",IF(กรอกข้อมูลคะแนน!L20&lt;(กรอกข้อมูลคะแนน!$L$5/2),"มผ",กรอกข้อมูลคะแนน!L20))</f>
        <v/>
      </c>
      <c r="AM19" s="193" t="str">
        <f>IF(กรอกข้อมูลคะแนน!M20=0,"",IF(กรอกข้อมูลคะแนน!M20&lt;(กรอกข้อมูลคะแนน!$M$5/2),"มผ",กรอกข้อมูลคะแนน!M20))</f>
        <v/>
      </c>
      <c r="AN19" s="193" t="str">
        <f>IF(กรอกข้อมูลคะแนน!N20=0,"",IF(กรอกข้อมูลคะแนน!N20&lt;(กรอกข้อมูลคะแนน!$N$5/2),"มผ",กรอกข้อมูลคะแนน!N20))</f>
        <v/>
      </c>
      <c r="AO19" s="157">
        <v>15</v>
      </c>
      <c r="AP19" s="192" t="str">
        <f>IF(กรอกข้อมูลทั่วไป!U18=0,"",กรอกข้อมูลทั่วไป!U18)</f>
        <v/>
      </c>
      <c r="AQ19" s="193" t="str">
        <f>IF(กรอกข้อมูลคะแนน!O20=0,"",IF(กรอกข้อมูลคะแนน!O20&lt;(กรอกข้อมูลคะแนน!$O$5/2),"มผ",กรอกข้อมูลคะแนน!O20))</f>
        <v/>
      </c>
      <c r="AR19" s="193" t="str">
        <f>IF(กรอกข้อมูลคะแนน!P20=0,"",IF(กรอกข้อมูลคะแนน!P20&lt;(กรอกข้อมูลคะแนน!$P$5/2),"มผ",กรอกข้อมูลคะแนน!P20))</f>
        <v/>
      </c>
      <c r="AS19" s="193" t="str">
        <f>IF(กรอกข้อมูลคะแนน!Q20=0,"",IF(กรอกข้อมูลคะแนน!Q20&lt;(กรอกข้อมูลคะแนน!$Q$5/2),"มผ",กรอกข้อมูลคะแนน!Q20))</f>
        <v/>
      </c>
      <c r="AT19" s="193" t="str">
        <f>IF(กรอกข้อมูลคะแนน!S20=0,"",IF(กรอกข้อมูลคะแนน!S20&lt;(กรอกข้อมูลคะแนน!$S$5/2),"มผ",กรอกข้อมูลคะแนน!S20))</f>
        <v/>
      </c>
      <c r="AU19" s="193" t="str">
        <f>IF(กรอกข้อมูลคะแนน!T20=0,"",IF(กรอกข้อมูลคะแนน!T20&lt;(กรอกข้อมูลคะแนน!$T$5/2),"มผ",กรอกข้อมูลคะแนน!T20))</f>
        <v/>
      </c>
      <c r="AV19" s="193" t="str">
        <f>IF(กรอกข้อมูลคะแนน!U20=0,"",IF(กรอกข้อมูลคะแนน!U20&lt;(กรอกข้อมูลคะแนน!$U$5/2),"มผ",กรอกข้อมูลคะแนน!U20))</f>
        <v/>
      </c>
      <c r="AW19" s="193" t="str">
        <f>IF(กรอกข้อมูลคะแนน!V20=0,"",IF(กรอกข้อมูลคะแนน!V20&lt;(กรอกข้อมูลคะแนน!$V$5/2),"มผ",กรอกข้อมูลคะแนน!V20))</f>
        <v/>
      </c>
      <c r="AX19" s="193" t="str">
        <f>IF(กรอกข้อมูลคะแนน!W20=0,"",IF(กรอกข้อมูลคะแนน!W20&lt;(กรอกข้อมูลคะแนน!$W$5/2),"มผ",กรอกข้อมูลคะแนน!W20))</f>
        <v/>
      </c>
      <c r="AY19" s="193" t="str">
        <f>IF(กรอกข้อมูลคะแนน!X20=0,"",IF(กรอกข้อมูลคะแนน!X20&lt;(กรอกข้อมูลคะแนน!$X$5/2),"มผ",กรอกข้อมูลคะแนน!X20))</f>
        <v/>
      </c>
      <c r="AZ19" s="193" t="str">
        <f>IF(กรอกข้อมูลคะแนน!Y20=0,"",IF(กรอกข้อมูลคะแนน!Y20&lt;(กรอกข้อมูลคะแนน!$Y$5/2),"มผ",กรอกข้อมูลคะแนน!Y20))</f>
        <v/>
      </c>
      <c r="BA19" s="194" t="str">
        <f>IF(กรอกข้อมูลคะแนน!AA20=0,"",กรอกข้อมูลคะแนน!AA20)</f>
        <v/>
      </c>
      <c r="BB19" s="157">
        <v>15</v>
      </c>
      <c r="BC19" s="192" t="str">
        <f>IF(กรอกข้อมูลทั่วไป!U18=0,"",กรอกข้อมูลทั่วไป!U18)</f>
        <v/>
      </c>
      <c r="BD19" s="193" t="str">
        <f>IF(กรอกข้อมูลคะแนน!AB20=0,"",IF(กรอกข้อมูลคะแนน!AB20&lt;(กรอกข้อมูลคะแนน!$AB$5/2),"มผ",กรอกข้อมูลคะแนน!AB20))</f>
        <v/>
      </c>
      <c r="BE19" s="193" t="str">
        <f>IF(กรอกข้อมูลคะแนน!AC20=0,"",IF(กรอกข้อมูลคะแนน!AC20&lt;(กรอกข้อมูลคะแนน!$AC$5/2),"มผ",กรอกข้อมูลคะแนน!AC20))</f>
        <v/>
      </c>
      <c r="BF19" s="193" t="str">
        <f>IF(กรอกข้อมูลคะแนน!AD20=0,"",IF(กรอกข้อมูลคะแนน!AD20&lt;(กรอกข้อมูลคะแนน!$AD$5/2),"มผ",กรอกข้อมูลคะแนน!AD20))</f>
        <v/>
      </c>
      <c r="BG19" s="193" t="str">
        <f>IF(กรอกข้อมูลคะแนน!AE20=0,"",IF(กรอกข้อมูลคะแนน!AE20&lt;(กรอกข้อมูลคะแนน!$AE$5/2),"มผ",กรอกข้อมูลคะแนน!AE20))</f>
        <v/>
      </c>
      <c r="BH19" s="193" t="str">
        <f>IF(กรอกข้อมูลคะแนน!AF20=0,"",IF(กรอกข้อมูลคะแนน!AF20&lt;(กรอกข้อมูลคะแนน!$AF$5/2),"มผ",กรอกข้อมูลคะแนน!AF20))</f>
        <v/>
      </c>
      <c r="BI19" s="193" t="str">
        <f>IF(กรอกข้อมูลคะแนน!AG20=0,"",IF(กรอกข้อมูลคะแนน!AG20&lt;(กรอกข้อมูลคะแนน!$AG$5/2),"มผ",กรอกข้อมูลคะแนน!AG20))</f>
        <v/>
      </c>
      <c r="BJ19" s="193" t="str">
        <f>IF(กรอกข้อมูลคะแนน!AH20=0,"",IF(กรอกข้อมูลคะแนน!AH20&lt;(กรอกข้อมูลคะแนน!$AH$5/2),"มผ",กรอกข้อมูลคะแนน!AH20))</f>
        <v/>
      </c>
      <c r="BK19" s="193" t="str">
        <f>IF(กรอกข้อมูลคะแนน!AJ20=0,"",IF(กรอกข้อมูลคะแนน!AJ20&lt;(กรอกข้อมูลคะแนน!$AJ$5/2),"มผ",กรอกข้อมูลคะแนน!AJ20))</f>
        <v/>
      </c>
      <c r="BL19" s="193" t="str">
        <f>IF(กรอกข้อมูลคะแนน!AK20=0,"",IF(กรอกข้อมูลคะแนน!AK20&lt;(กรอกข้อมูลคะแนน!$AK$5/2),"มผ",กรอกข้อมูลคะแนน!AK20))</f>
        <v/>
      </c>
      <c r="BM19" s="193" t="str">
        <f>IF(กรอกข้อมูลคะแนน!AL20=0,"",IF(กรอกข้อมูลคะแนน!AL20&lt;(กรอกข้อมูลคะแนน!$AL$5/2),"มผ",กรอกข้อมูลคะแนน!AL20))</f>
        <v/>
      </c>
      <c r="BN19" s="193" t="str">
        <f>IF(กรอกข้อมูลคะแนน!AM20=0,"",IF(กรอกข้อมูลคะแนน!AM20&lt;(กรอกข้อมูลคะแนน!$AM$5/2),"มผ",กรอกข้อมูลคะแนน!AM20))</f>
        <v/>
      </c>
      <c r="BO19" s="157">
        <v>15</v>
      </c>
      <c r="BP19" s="192" t="str">
        <f t="shared" si="2"/>
        <v/>
      </c>
      <c r="BQ19" s="193" t="str">
        <f>IF(กรอกข้อมูลคะแนน!AN20=0,"",IF(กรอกข้อมูลคะแนน!AN20&lt;(กรอกข้อมูลคะแนน!$AN$5/2),"มผ",กรอกข้อมูลคะแนน!AN20))</f>
        <v/>
      </c>
      <c r="BR19" s="193" t="str">
        <f>IF(กรอกข้อมูลคะแนน!AO20=0,"",IF(กรอกข้อมูลคะแนน!AO20&lt;(กรอกข้อมูลคะแนน!$AO$5/2),"มผ",กรอกข้อมูลคะแนน!AO20))</f>
        <v/>
      </c>
      <c r="BS19" s="193" t="str">
        <f>IF(กรอกข้อมูลคะแนน!AP20=0,"",IF(กรอกข้อมูลคะแนน!AP20&lt;(กรอกข้อมูลคะแนน!$AP$5/2),"มผ",กรอกข้อมูลคะแนน!AP20))</f>
        <v/>
      </c>
      <c r="BT19" s="193" t="str">
        <f>IF(กรอกข้อมูลคะแนน!AR20=0,"",IF(กรอกข้อมูลคะแนน!AR20&lt;(กรอกข้อมูลคะแนน!$AR$5/2),"มผ",กรอกข้อมูลคะแนน!AR20))</f>
        <v/>
      </c>
      <c r="BU19" s="193" t="str">
        <f>IF(กรอกข้อมูลคะแนน!AS20=0,"",IF(กรอกข้อมูลคะแนน!AS20&lt;(กรอกข้อมูลคะแนน!$AS$5/2),"มผ",กรอกข้อมูลคะแนน!AS20))</f>
        <v/>
      </c>
      <c r="BV19" s="193" t="str">
        <f>IF(กรอกข้อมูลคะแนน!AT20=0,"",IF(กรอกข้อมูลคะแนน!AT20&lt;(กรอกข้อมูลคะแนน!$AT$5/2),"มผ",กรอกข้อมูลคะแนน!AT20))</f>
        <v/>
      </c>
      <c r="BW19" s="193" t="str">
        <f>IF(กรอกข้อมูลคะแนน!AU20=0,"",IF(กรอกข้อมูลคะแนน!AU20&lt;(กรอกข้อมูลคะแนน!$AU$5/2),"มผ",กรอกข้อมูลคะแนน!AU20))</f>
        <v/>
      </c>
      <c r="BX19" s="193" t="str">
        <f>IF(กรอกข้อมูลคะแนน!AV20=0,"",IF(กรอกข้อมูลคะแนน!AV20&lt;(กรอกข้อมูลคะแนน!$AV$5/2),"มผ",กรอกข้อมูลคะแนน!AV20))</f>
        <v/>
      </c>
      <c r="BY19" s="193" t="str">
        <f>IF(กรอกข้อมูลคะแนน!AW20=0,"",IF(กรอกข้อมูลคะแนน!AW20&lt;(กรอกข้อมูลคะแนน!$AW$5/2),"มผ",กรอกข้อมูลคะแนน!AW20))</f>
        <v/>
      </c>
      <c r="BZ19" s="193" t="str">
        <f>IF(กรอกข้อมูลคะแนน!AX20=0,"",IF(กรอกข้อมูลคะแนน!AX20&lt;(กรอกข้อมูลคะแนน!$AX$5/2),"มผ",กรอกข้อมูลคะแนน!AX20))</f>
        <v/>
      </c>
      <c r="CA19" s="194" t="str">
        <f>IF(กรอกข้อมูลคะแนน!AZ20=0,"",กรอกข้อมูลคะแนน!AZ20)</f>
        <v/>
      </c>
      <c r="CB19" s="157">
        <v>15</v>
      </c>
      <c r="CC19" s="194" t="str">
        <f t="shared" si="3"/>
        <v/>
      </c>
      <c r="CD19" s="194" t="str">
        <f t="shared" si="4"/>
        <v/>
      </c>
      <c r="CE19" s="195" t="str">
        <f>IF(กรอกข้อมูลคะแนน!BD20=0,"",กรอกข้อมูลคะแนน!BD20)</f>
        <v/>
      </c>
      <c r="CF19" s="195" t="str">
        <f>IF(กรอกข้อมูลคะแนน!BC20=0,"",กรอกข้อมูลคะแนน!BC20)</f>
        <v/>
      </c>
      <c r="CG19" s="195" t="str">
        <f t="shared" si="0"/>
        <v/>
      </c>
      <c r="CH19" s="195" t="str">
        <f>IF(กรอกข้อมูลคะแนน!BH20=0,"",กรอกข้อมูลคะแนน!BH20)</f>
        <v/>
      </c>
      <c r="CI19" s="195" t="str">
        <f>IF(กรอกข้อมูลคะแนน!BF20=0,"",กรอกข้อมูลคะแนน!BF20)</f>
        <v/>
      </c>
      <c r="CJ19" s="195" t="str">
        <f t="shared" si="1"/>
        <v/>
      </c>
      <c r="CK19" s="178" t="str">
        <f t="shared" si="5"/>
        <v/>
      </c>
      <c r="CL19" s="178" t="str">
        <f t="shared" si="6"/>
        <v/>
      </c>
      <c r="CM19" s="195" t="str">
        <f t="shared" si="7"/>
        <v/>
      </c>
      <c r="CN19" s="194" t="str">
        <f>IF(CM19="","",IF(CM19="ร","ร",VLOOKUP(CM19,ช่วงคะแนน!$H$8:$I$15,2)))</f>
        <v/>
      </c>
      <c r="CO19" s="196"/>
      <c r="CP19" s="202">
        <v>15</v>
      </c>
      <c r="CQ19" s="198" t="str">
        <f>IF(กรอกข้อมูลคะแนน!CD20=0,"",กรอกข้อมูลคะแนน!CD20)</f>
        <v/>
      </c>
      <c r="CR19" s="198" t="str">
        <f>IF(กรอกข้อมูลคะแนน!CE20=0,"",กรอกข้อมูลคะแนน!CE20)</f>
        <v/>
      </c>
      <c r="CS19" s="198" t="str">
        <f>IF(กรอกข้อมูลคะแนน!CF20=0,"",กรอกข้อมูลคะแนน!CF20)</f>
        <v/>
      </c>
      <c r="CT19" s="198" t="str">
        <f>IF(กรอกข้อมูลคะแนน!CG20=0,"",กรอกข้อมูลคะแนน!CG20)</f>
        <v/>
      </c>
      <c r="CU19" s="198" t="str">
        <f>IF(กรอกข้อมูลคะแนน!CH20=0,"",กรอกข้อมูลคะแนน!CH20)</f>
        <v/>
      </c>
      <c r="CV19" s="198" t="str">
        <f>IF(กรอกข้อมูลคะแนน!CI20=0,"",กรอกข้อมูลคะแนน!CI20)</f>
        <v/>
      </c>
      <c r="CW19" s="198" t="str">
        <f>IF(กรอกข้อมูลคะแนน!CJ20=0,"",กรอกข้อมูลคะแนน!CJ20)</f>
        <v/>
      </c>
      <c r="CX19" s="198" t="str">
        <f>IF(กรอกข้อมูลคะแนน!CK20=0,"",กรอกข้อมูลคะแนน!CK20)</f>
        <v/>
      </c>
      <c r="CY19" s="199" t="str">
        <f t="shared" si="8"/>
        <v/>
      </c>
      <c r="CZ19" s="200"/>
      <c r="DA19" s="202">
        <v>15</v>
      </c>
      <c r="DB19" s="201" t="str">
        <f>IF(กรอกข้อมูลคะแนน!CM20=0,"",กรอกข้อมูลคะแนน!CM20)</f>
        <v/>
      </c>
      <c r="DC19" s="201" t="str">
        <f>IF(กรอกข้อมูลคะแนน!CN20=0,"",กรอกข้อมูลคะแนน!CN20)</f>
        <v/>
      </c>
      <c r="DD19" s="201" t="str">
        <f>IF(กรอกข้อมูลคะแนน!CO20=0,"",กรอกข้อมูลคะแนน!CO20)</f>
        <v/>
      </c>
      <c r="DE19" s="201" t="str">
        <f>IF(กรอกข้อมูลคะแนน!CP20=0,"",กรอกข้อมูลคะแนน!CP20)</f>
        <v/>
      </c>
      <c r="DF19" s="201" t="str">
        <f>IF(กรอกข้อมูลคะแนน!CQ20=0,"",กรอกข้อมูลคะแนน!CQ20)</f>
        <v/>
      </c>
      <c r="DG19" s="201" t="str">
        <f>IF(กรอกข้อมูลคะแนน!CR20=0,"",กรอกข้อมูลคะแนน!CR20)</f>
        <v/>
      </c>
      <c r="DH19" s="201" t="str">
        <f>IF(กรอกข้อมูลคะแนน!CS20=0,"",กรอกข้อมูลคะแนน!CS20)</f>
        <v/>
      </c>
      <c r="DI19" s="201" t="str">
        <f>IF(กรอกข้อมูลคะแนน!CT20=0,"",กรอกข้อมูลคะแนน!CT20)</f>
        <v/>
      </c>
      <c r="DJ19" s="201" t="str">
        <f>IF(กรอกข้อมูลคะแนน!CU20=0,"",กรอกข้อมูลคะแนน!CU20)</f>
        <v/>
      </c>
      <c r="DK19" s="201" t="str">
        <f>IF(กรอกข้อมูลคะแนน!CV20=0,"",กรอกข้อมูลคะแนน!CV20)</f>
        <v/>
      </c>
      <c r="DL19" s="201" t="str">
        <f>IF(กรอกข้อมูลคะแนน!CW20=0,"",กรอกข้อมูลคะแนน!CW20)</f>
        <v/>
      </c>
      <c r="DM19" s="201" t="str">
        <f>IF(กรอกข้อมูลคะแนน!CX20=0,"",กรอกข้อมูลคะแนน!CX20)</f>
        <v/>
      </c>
      <c r="DN19" s="201" t="str">
        <f>IF(กรอกข้อมูลคะแนน!CY20=0,"",กรอกข้อมูลคะแนน!CY20)</f>
        <v/>
      </c>
      <c r="DO19" s="201" t="str">
        <f>IF(กรอกข้อมูลคะแนน!CZ20=0,"",กรอกข้อมูลคะแนน!CZ20)</f>
        <v/>
      </c>
      <c r="DP19" s="201" t="str">
        <f>IF(กรอกข้อมูลคะแนน!DA20=0,"",กรอกข้อมูลคะแนน!DA20)</f>
        <v/>
      </c>
      <c r="DQ19" s="199" t="str">
        <f>IF(กรอกข้อมูลคะแนน!DB20=0,"",IF(กรอกข้อมูลคะแนน!DB20="ร","ร",IF(กรอกข้อมูลคะแนน!DB20&gt;7.9,3,IF(กรอกข้อมูลคะแนน!DB20&gt;5.9,2,IF(กรอกข้อมูลคะแนน!DB20&gt;4.9,1,0)))))</f>
        <v/>
      </c>
    </row>
    <row r="20" spans="1:121" ht="17.100000000000001" customHeight="1" x14ac:dyDescent="0.4">
      <c r="A20" s="367" t="s">
        <v>25</v>
      </c>
      <c r="B20" s="368"/>
      <c r="C20" s="369"/>
      <c r="D20" s="375" t="s">
        <v>14</v>
      </c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211" t="s">
        <v>72</v>
      </c>
      <c r="Y20" s="212"/>
      <c r="Z20" s="368" t="s">
        <v>28</v>
      </c>
      <c r="AA20" s="369"/>
      <c r="AB20" s="157">
        <v>16</v>
      </c>
      <c r="AC20" s="192" t="str">
        <f>IF(กรอกข้อมูลทั่วไป!U19=0,"",กรอกข้อมูลทั่วไป!U19)</f>
        <v/>
      </c>
      <c r="AD20" s="193" t="str">
        <f>IF(กรอกข้อมูลคะแนน!C21=0,"",IF(กรอกข้อมูลคะแนน!C21&lt;(กรอกข้อมูลคะแนน!$C$5/2),"มผ",กรอกข้อมูลคะแนน!C21))</f>
        <v/>
      </c>
      <c r="AE20" s="193" t="str">
        <f>IF(กรอกข้อมูลคะแนน!D21=0,"",IF(กรอกข้อมูลคะแนน!D21&lt;(กรอกข้อมูลคะแนน!$D$5/2),"มผ",กรอกข้อมูลคะแนน!D21))</f>
        <v/>
      </c>
      <c r="AF20" s="193" t="str">
        <f>IF(กรอกข้อมูลคะแนน!E21=0,"",IF(กรอกข้อมูลคะแนน!E21&lt;(กรอกข้อมูลคะแนน!$E$5/2),"มผ",กรอกข้อมูลคะแนน!E21))</f>
        <v/>
      </c>
      <c r="AG20" s="193" t="str">
        <f>IF(กรอกข้อมูลคะแนน!F21=0,"",IF(กรอกข้อมูลคะแนน!F21&lt;(กรอกข้อมูลคะแนน!$F$5/2),"มผ",กรอกข้อมูลคะแนน!F21))</f>
        <v/>
      </c>
      <c r="AH20" s="193" t="str">
        <f>IF(กรอกข้อมูลคะแนน!G21=0,"",IF(กรอกข้อมูลคะแนน!G21&lt;(กรอกข้อมูลคะแนน!$G$5/2),"มผ",กรอกข้อมูลคะแนน!G21))</f>
        <v/>
      </c>
      <c r="AI20" s="193" t="str">
        <f>IF(กรอกข้อมูลคะแนน!H21=0,"",IF(กรอกข้อมูลคะแนน!H21&lt;(กรอกข้อมูลคะแนน!$H$5/2),"มผ",กรอกข้อมูลคะแนน!H21))</f>
        <v/>
      </c>
      <c r="AJ20" s="193" t="str">
        <f>IF(กรอกข้อมูลคะแนน!I21=0,"",IF(กรอกข้อมูลคะแนน!I21&lt;(กรอกข้อมูลคะแนน!$I$5/2),"มผ",กรอกข้อมูลคะแนน!I21))</f>
        <v/>
      </c>
      <c r="AK20" s="193" t="str">
        <f>IF(กรอกข้อมูลคะแนน!K21=0,"",IF(กรอกข้อมูลคะแนน!K21&lt;(กรอกข้อมูลคะแนน!$K$5/2),"มผ",กรอกข้อมูลคะแนน!K21))</f>
        <v/>
      </c>
      <c r="AL20" s="193" t="str">
        <f>IF(กรอกข้อมูลคะแนน!L21=0,"",IF(กรอกข้อมูลคะแนน!L21&lt;(กรอกข้อมูลคะแนน!$L$5/2),"มผ",กรอกข้อมูลคะแนน!L21))</f>
        <v/>
      </c>
      <c r="AM20" s="193" t="str">
        <f>IF(กรอกข้อมูลคะแนน!M21=0,"",IF(กรอกข้อมูลคะแนน!M21&lt;(กรอกข้อมูลคะแนน!$M$5/2),"มผ",กรอกข้อมูลคะแนน!M21))</f>
        <v/>
      </c>
      <c r="AN20" s="193" t="str">
        <f>IF(กรอกข้อมูลคะแนน!N21=0,"",IF(กรอกข้อมูลคะแนน!N21&lt;(กรอกข้อมูลคะแนน!$N$5/2),"มผ",กรอกข้อมูลคะแนน!N21))</f>
        <v/>
      </c>
      <c r="AO20" s="157">
        <v>16</v>
      </c>
      <c r="AP20" s="192" t="str">
        <f>IF(กรอกข้อมูลทั่วไป!U19=0,"",กรอกข้อมูลทั่วไป!U19)</f>
        <v/>
      </c>
      <c r="AQ20" s="193" t="str">
        <f>IF(กรอกข้อมูลคะแนน!O21=0,"",IF(กรอกข้อมูลคะแนน!O21&lt;(กรอกข้อมูลคะแนน!$O$5/2),"มผ",กรอกข้อมูลคะแนน!O21))</f>
        <v/>
      </c>
      <c r="AR20" s="193" t="str">
        <f>IF(กรอกข้อมูลคะแนน!P21=0,"",IF(กรอกข้อมูลคะแนน!P21&lt;(กรอกข้อมูลคะแนน!$P$5/2),"มผ",กรอกข้อมูลคะแนน!P21))</f>
        <v/>
      </c>
      <c r="AS20" s="193" t="str">
        <f>IF(กรอกข้อมูลคะแนน!Q21=0,"",IF(กรอกข้อมูลคะแนน!Q21&lt;(กรอกข้อมูลคะแนน!$Q$5/2),"มผ",กรอกข้อมูลคะแนน!Q21))</f>
        <v/>
      </c>
      <c r="AT20" s="193" t="str">
        <f>IF(กรอกข้อมูลคะแนน!S21=0,"",IF(กรอกข้อมูลคะแนน!S21&lt;(กรอกข้อมูลคะแนน!$S$5/2),"มผ",กรอกข้อมูลคะแนน!S21))</f>
        <v/>
      </c>
      <c r="AU20" s="193" t="str">
        <f>IF(กรอกข้อมูลคะแนน!T21=0,"",IF(กรอกข้อมูลคะแนน!T21&lt;(กรอกข้อมูลคะแนน!$T$5/2),"มผ",กรอกข้อมูลคะแนน!T21))</f>
        <v/>
      </c>
      <c r="AV20" s="193" t="str">
        <f>IF(กรอกข้อมูลคะแนน!U21=0,"",IF(กรอกข้อมูลคะแนน!U21&lt;(กรอกข้อมูลคะแนน!$U$5/2),"มผ",กรอกข้อมูลคะแนน!U21))</f>
        <v/>
      </c>
      <c r="AW20" s="193" t="str">
        <f>IF(กรอกข้อมูลคะแนน!V21=0,"",IF(กรอกข้อมูลคะแนน!V21&lt;(กรอกข้อมูลคะแนน!$V$5/2),"มผ",กรอกข้อมูลคะแนน!V21))</f>
        <v/>
      </c>
      <c r="AX20" s="193" t="str">
        <f>IF(กรอกข้อมูลคะแนน!W21=0,"",IF(กรอกข้อมูลคะแนน!W21&lt;(กรอกข้อมูลคะแนน!$W$5/2),"มผ",กรอกข้อมูลคะแนน!W21))</f>
        <v/>
      </c>
      <c r="AY20" s="193" t="str">
        <f>IF(กรอกข้อมูลคะแนน!X21=0,"",IF(กรอกข้อมูลคะแนน!X21&lt;(กรอกข้อมูลคะแนน!$X$5/2),"มผ",กรอกข้อมูลคะแนน!X21))</f>
        <v/>
      </c>
      <c r="AZ20" s="193" t="str">
        <f>IF(กรอกข้อมูลคะแนน!Y21=0,"",IF(กรอกข้อมูลคะแนน!Y21&lt;(กรอกข้อมูลคะแนน!$Y$5/2),"มผ",กรอกข้อมูลคะแนน!Y21))</f>
        <v/>
      </c>
      <c r="BA20" s="194" t="str">
        <f>IF(กรอกข้อมูลคะแนน!AA21=0,"",กรอกข้อมูลคะแนน!AA21)</f>
        <v/>
      </c>
      <c r="BB20" s="157">
        <v>16</v>
      </c>
      <c r="BC20" s="192" t="str">
        <f>IF(กรอกข้อมูลทั่วไป!U19=0,"",กรอกข้อมูลทั่วไป!U19)</f>
        <v/>
      </c>
      <c r="BD20" s="193" t="str">
        <f>IF(กรอกข้อมูลคะแนน!AB21=0,"",IF(กรอกข้อมูลคะแนน!AB21&lt;(กรอกข้อมูลคะแนน!$AB$5/2),"มผ",กรอกข้อมูลคะแนน!AB21))</f>
        <v/>
      </c>
      <c r="BE20" s="193" t="str">
        <f>IF(กรอกข้อมูลคะแนน!AC21=0,"",IF(กรอกข้อมูลคะแนน!AC21&lt;(กรอกข้อมูลคะแนน!$AC$5/2),"มผ",กรอกข้อมูลคะแนน!AC21))</f>
        <v/>
      </c>
      <c r="BF20" s="193" t="str">
        <f>IF(กรอกข้อมูลคะแนน!AD21=0,"",IF(กรอกข้อมูลคะแนน!AD21&lt;(กรอกข้อมูลคะแนน!$AD$5/2),"มผ",กรอกข้อมูลคะแนน!AD21))</f>
        <v/>
      </c>
      <c r="BG20" s="193" t="str">
        <f>IF(กรอกข้อมูลคะแนน!AE21=0,"",IF(กรอกข้อมูลคะแนน!AE21&lt;(กรอกข้อมูลคะแนน!$AE$5/2),"มผ",กรอกข้อมูลคะแนน!AE21))</f>
        <v/>
      </c>
      <c r="BH20" s="193" t="str">
        <f>IF(กรอกข้อมูลคะแนน!AF21=0,"",IF(กรอกข้อมูลคะแนน!AF21&lt;(กรอกข้อมูลคะแนน!$AF$5/2),"มผ",กรอกข้อมูลคะแนน!AF21))</f>
        <v/>
      </c>
      <c r="BI20" s="193" t="str">
        <f>IF(กรอกข้อมูลคะแนน!AG21=0,"",IF(กรอกข้อมูลคะแนน!AG21&lt;(กรอกข้อมูลคะแนน!$AG$5/2),"มผ",กรอกข้อมูลคะแนน!AG21))</f>
        <v/>
      </c>
      <c r="BJ20" s="193" t="str">
        <f>IF(กรอกข้อมูลคะแนน!AH21=0,"",IF(กรอกข้อมูลคะแนน!AH21&lt;(กรอกข้อมูลคะแนน!$AH$5/2),"มผ",กรอกข้อมูลคะแนน!AH21))</f>
        <v/>
      </c>
      <c r="BK20" s="193" t="str">
        <f>IF(กรอกข้อมูลคะแนน!AJ21=0,"",IF(กรอกข้อมูลคะแนน!AJ21&lt;(กรอกข้อมูลคะแนน!$AJ$5/2),"มผ",กรอกข้อมูลคะแนน!AJ21))</f>
        <v/>
      </c>
      <c r="BL20" s="193" t="str">
        <f>IF(กรอกข้อมูลคะแนน!AK21=0,"",IF(กรอกข้อมูลคะแนน!AK21&lt;(กรอกข้อมูลคะแนน!$AK$5/2),"มผ",กรอกข้อมูลคะแนน!AK21))</f>
        <v/>
      </c>
      <c r="BM20" s="193" t="str">
        <f>IF(กรอกข้อมูลคะแนน!AL21=0,"",IF(กรอกข้อมูลคะแนน!AL21&lt;(กรอกข้อมูลคะแนน!$AL$5/2),"มผ",กรอกข้อมูลคะแนน!AL21))</f>
        <v/>
      </c>
      <c r="BN20" s="193" t="str">
        <f>IF(กรอกข้อมูลคะแนน!AM21=0,"",IF(กรอกข้อมูลคะแนน!AM21&lt;(กรอกข้อมูลคะแนน!$AM$5/2),"มผ",กรอกข้อมูลคะแนน!AM21))</f>
        <v/>
      </c>
      <c r="BO20" s="157">
        <v>16</v>
      </c>
      <c r="BP20" s="192" t="str">
        <f t="shared" si="2"/>
        <v/>
      </c>
      <c r="BQ20" s="193" t="str">
        <f>IF(กรอกข้อมูลคะแนน!AN21=0,"",IF(กรอกข้อมูลคะแนน!AN21&lt;(กรอกข้อมูลคะแนน!$AN$5/2),"มผ",กรอกข้อมูลคะแนน!AN21))</f>
        <v/>
      </c>
      <c r="BR20" s="193" t="str">
        <f>IF(กรอกข้อมูลคะแนน!AO21=0,"",IF(กรอกข้อมูลคะแนน!AO21&lt;(กรอกข้อมูลคะแนน!$AO$5/2),"มผ",กรอกข้อมูลคะแนน!AO21))</f>
        <v/>
      </c>
      <c r="BS20" s="193" t="str">
        <f>IF(กรอกข้อมูลคะแนน!AP21=0,"",IF(กรอกข้อมูลคะแนน!AP21&lt;(กรอกข้อมูลคะแนน!$AP$5/2),"มผ",กรอกข้อมูลคะแนน!AP21))</f>
        <v/>
      </c>
      <c r="BT20" s="193" t="str">
        <f>IF(กรอกข้อมูลคะแนน!AR21=0,"",IF(กรอกข้อมูลคะแนน!AR21&lt;(กรอกข้อมูลคะแนน!$AR$5/2),"มผ",กรอกข้อมูลคะแนน!AR21))</f>
        <v/>
      </c>
      <c r="BU20" s="193" t="str">
        <f>IF(กรอกข้อมูลคะแนน!AS21=0,"",IF(กรอกข้อมูลคะแนน!AS21&lt;(กรอกข้อมูลคะแนน!$AS$5/2),"มผ",กรอกข้อมูลคะแนน!AS21))</f>
        <v/>
      </c>
      <c r="BV20" s="193" t="str">
        <f>IF(กรอกข้อมูลคะแนน!AT21=0,"",IF(กรอกข้อมูลคะแนน!AT21&lt;(กรอกข้อมูลคะแนน!$AT$5/2),"มผ",กรอกข้อมูลคะแนน!AT21))</f>
        <v/>
      </c>
      <c r="BW20" s="193" t="str">
        <f>IF(กรอกข้อมูลคะแนน!AU21=0,"",IF(กรอกข้อมูลคะแนน!AU21&lt;(กรอกข้อมูลคะแนน!$AU$5/2),"มผ",กรอกข้อมูลคะแนน!AU21))</f>
        <v/>
      </c>
      <c r="BX20" s="193" t="str">
        <f>IF(กรอกข้อมูลคะแนน!AV21=0,"",IF(กรอกข้อมูลคะแนน!AV21&lt;(กรอกข้อมูลคะแนน!$AV$5/2),"มผ",กรอกข้อมูลคะแนน!AV21))</f>
        <v/>
      </c>
      <c r="BY20" s="193" t="str">
        <f>IF(กรอกข้อมูลคะแนน!AW21=0,"",IF(กรอกข้อมูลคะแนน!AW21&lt;(กรอกข้อมูลคะแนน!$AW$5/2),"มผ",กรอกข้อมูลคะแนน!AW21))</f>
        <v/>
      </c>
      <c r="BZ20" s="193" t="str">
        <f>IF(กรอกข้อมูลคะแนน!AX21=0,"",IF(กรอกข้อมูลคะแนน!AX21&lt;(กรอกข้อมูลคะแนน!$AX$5/2),"มผ",กรอกข้อมูลคะแนน!AX21))</f>
        <v/>
      </c>
      <c r="CA20" s="194" t="str">
        <f>IF(กรอกข้อมูลคะแนน!AZ21=0,"",กรอกข้อมูลคะแนน!AZ21)</f>
        <v/>
      </c>
      <c r="CB20" s="157">
        <v>16</v>
      </c>
      <c r="CC20" s="194" t="str">
        <f t="shared" si="3"/>
        <v/>
      </c>
      <c r="CD20" s="194" t="str">
        <f t="shared" si="4"/>
        <v/>
      </c>
      <c r="CE20" s="195" t="str">
        <f>IF(กรอกข้อมูลคะแนน!BD21=0,"",กรอกข้อมูลคะแนน!BD21)</f>
        <v/>
      </c>
      <c r="CF20" s="195" t="str">
        <f>IF(กรอกข้อมูลคะแนน!BC21=0,"",กรอกข้อมูลคะแนน!BC21)</f>
        <v/>
      </c>
      <c r="CG20" s="195" t="str">
        <f t="shared" si="0"/>
        <v/>
      </c>
      <c r="CH20" s="195" t="str">
        <f>IF(กรอกข้อมูลคะแนน!BH21=0,"",กรอกข้อมูลคะแนน!BH21)</f>
        <v/>
      </c>
      <c r="CI20" s="195" t="str">
        <f>IF(กรอกข้อมูลคะแนน!BF21=0,"",กรอกข้อมูลคะแนน!BF21)</f>
        <v/>
      </c>
      <c r="CJ20" s="195" t="str">
        <f t="shared" si="1"/>
        <v/>
      </c>
      <c r="CK20" s="178" t="str">
        <f t="shared" si="5"/>
        <v/>
      </c>
      <c r="CL20" s="178" t="str">
        <f t="shared" si="6"/>
        <v/>
      </c>
      <c r="CM20" s="195" t="str">
        <f t="shared" si="7"/>
        <v/>
      </c>
      <c r="CN20" s="194" t="str">
        <f>IF(CM20="","",IF(CM20="ร","ร",VLOOKUP(CM20,ช่วงคะแนน!$H$8:$I$15,2)))</f>
        <v/>
      </c>
      <c r="CO20" s="196"/>
      <c r="CP20" s="202">
        <v>16</v>
      </c>
      <c r="CQ20" s="198" t="str">
        <f>IF(กรอกข้อมูลคะแนน!CD21=0,"",กรอกข้อมูลคะแนน!CD21)</f>
        <v/>
      </c>
      <c r="CR20" s="198" t="str">
        <f>IF(กรอกข้อมูลคะแนน!CE21=0,"",กรอกข้อมูลคะแนน!CE21)</f>
        <v/>
      </c>
      <c r="CS20" s="198" t="str">
        <f>IF(กรอกข้อมูลคะแนน!CF21=0,"",กรอกข้อมูลคะแนน!CF21)</f>
        <v/>
      </c>
      <c r="CT20" s="198" t="str">
        <f>IF(กรอกข้อมูลคะแนน!CG21=0,"",กรอกข้อมูลคะแนน!CG21)</f>
        <v/>
      </c>
      <c r="CU20" s="198" t="str">
        <f>IF(กรอกข้อมูลคะแนน!CH21=0,"",กรอกข้อมูลคะแนน!CH21)</f>
        <v/>
      </c>
      <c r="CV20" s="198" t="str">
        <f>IF(กรอกข้อมูลคะแนน!CI21=0,"",กรอกข้อมูลคะแนน!CI21)</f>
        <v/>
      </c>
      <c r="CW20" s="198" t="str">
        <f>IF(กรอกข้อมูลคะแนน!CJ21=0,"",กรอกข้อมูลคะแนน!CJ21)</f>
        <v/>
      </c>
      <c r="CX20" s="198" t="str">
        <f>IF(กรอกข้อมูลคะแนน!CK21=0,"",กรอกข้อมูลคะแนน!CK21)</f>
        <v/>
      </c>
      <c r="CY20" s="199" t="str">
        <f t="shared" si="8"/>
        <v/>
      </c>
      <c r="CZ20" s="200"/>
      <c r="DA20" s="202">
        <v>16</v>
      </c>
      <c r="DB20" s="201" t="str">
        <f>IF(กรอกข้อมูลคะแนน!CM21=0,"",กรอกข้อมูลคะแนน!CM21)</f>
        <v/>
      </c>
      <c r="DC20" s="201" t="str">
        <f>IF(กรอกข้อมูลคะแนน!CN21=0,"",กรอกข้อมูลคะแนน!CN21)</f>
        <v/>
      </c>
      <c r="DD20" s="201" t="str">
        <f>IF(กรอกข้อมูลคะแนน!CO21=0,"",กรอกข้อมูลคะแนน!CO21)</f>
        <v/>
      </c>
      <c r="DE20" s="201" t="str">
        <f>IF(กรอกข้อมูลคะแนน!CP21=0,"",กรอกข้อมูลคะแนน!CP21)</f>
        <v/>
      </c>
      <c r="DF20" s="201" t="str">
        <f>IF(กรอกข้อมูลคะแนน!CQ21=0,"",กรอกข้อมูลคะแนน!CQ21)</f>
        <v/>
      </c>
      <c r="DG20" s="201" t="str">
        <f>IF(กรอกข้อมูลคะแนน!CR21=0,"",กรอกข้อมูลคะแนน!CR21)</f>
        <v/>
      </c>
      <c r="DH20" s="201" t="str">
        <f>IF(กรอกข้อมูลคะแนน!CS21=0,"",กรอกข้อมูลคะแนน!CS21)</f>
        <v/>
      </c>
      <c r="DI20" s="201" t="str">
        <f>IF(กรอกข้อมูลคะแนน!CT21=0,"",กรอกข้อมูลคะแนน!CT21)</f>
        <v/>
      </c>
      <c r="DJ20" s="201" t="str">
        <f>IF(กรอกข้อมูลคะแนน!CU21=0,"",กรอกข้อมูลคะแนน!CU21)</f>
        <v/>
      </c>
      <c r="DK20" s="201" t="str">
        <f>IF(กรอกข้อมูลคะแนน!CV21=0,"",กรอกข้อมูลคะแนน!CV21)</f>
        <v/>
      </c>
      <c r="DL20" s="201" t="str">
        <f>IF(กรอกข้อมูลคะแนน!CW21=0,"",กรอกข้อมูลคะแนน!CW21)</f>
        <v/>
      </c>
      <c r="DM20" s="201" t="str">
        <f>IF(กรอกข้อมูลคะแนน!CX21=0,"",กรอกข้อมูลคะแนน!CX21)</f>
        <v/>
      </c>
      <c r="DN20" s="201" t="str">
        <f>IF(กรอกข้อมูลคะแนน!CY21=0,"",กรอกข้อมูลคะแนน!CY21)</f>
        <v/>
      </c>
      <c r="DO20" s="201" t="str">
        <f>IF(กรอกข้อมูลคะแนน!CZ21=0,"",กรอกข้อมูลคะแนน!CZ21)</f>
        <v/>
      </c>
      <c r="DP20" s="201" t="str">
        <f>IF(กรอกข้อมูลคะแนน!DA21=0,"",กรอกข้อมูลคะแนน!DA21)</f>
        <v/>
      </c>
      <c r="DQ20" s="199" t="str">
        <f>IF(กรอกข้อมูลคะแนน!DB21=0,"",IF(กรอกข้อมูลคะแนน!DB21="ร","ร",IF(กรอกข้อมูลคะแนน!DB21&gt;7.9,3,IF(กรอกข้อมูลคะแนน!DB21&gt;5.9,2,IF(กรอกข้อมูลคะแนน!DB21&gt;4.9,1,0)))))</f>
        <v/>
      </c>
    </row>
    <row r="21" spans="1:121" ht="17.100000000000001" customHeight="1" x14ac:dyDescent="0.2">
      <c r="A21" s="333" t="s">
        <v>71</v>
      </c>
      <c r="B21" s="334"/>
      <c r="C21" s="335"/>
      <c r="D21" s="373">
        <v>4</v>
      </c>
      <c r="E21" s="374"/>
      <c r="F21" s="336">
        <v>3.5</v>
      </c>
      <c r="G21" s="337"/>
      <c r="H21" s="373">
        <v>3</v>
      </c>
      <c r="I21" s="374"/>
      <c r="J21" s="336">
        <v>2.5</v>
      </c>
      <c r="K21" s="337"/>
      <c r="L21" s="373">
        <v>2</v>
      </c>
      <c r="M21" s="374"/>
      <c r="N21" s="336">
        <v>1.5</v>
      </c>
      <c r="O21" s="337"/>
      <c r="P21" s="373">
        <v>1</v>
      </c>
      <c r="Q21" s="374"/>
      <c r="R21" s="373">
        <v>0</v>
      </c>
      <c r="S21" s="374"/>
      <c r="T21" s="378" t="s">
        <v>128</v>
      </c>
      <c r="U21" s="379"/>
      <c r="V21" s="375" t="s">
        <v>70</v>
      </c>
      <c r="W21" s="376"/>
      <c r="X21" s="380" t="s">
        <v>2</v>
      </c>
      <c r="Y21" s="381"/>
      <c r="Z21" s="334" t="s">
        <v>27</v>
      </c>
      <c r="AA21" s="335"/>
      <c r="AB21" s="157">
        <v>17</v>
      </c>
      <c r="AC21" s="192" t="str">
        <f>IF(กรอกข้อมูลทั่วไป!U20=0,"",กรอกข้อมูลทั่วไป!U20)</f>
        <v/>
      </c>
      <c r="AD21" s="193" t="str">
        <f>IF(กรอกข้อมูลคะแนน!C22=0,"",IF(กรอกข้อมูลคะแนน!C22&lt;(กรอกข้อมูลคะแนน!$C$5/2),"มผ",กรอกข้อมูลคะแนน!C22))</f>
        <v/>
      </c>
      <c r="AE21" s="193" t="str">
        <f>IF(กรอกข้อมูลคะแนน!D22=0,"",IF(กรอกข้อมูลคะแนน!D22&lt;(กรอกข้อมูลคะแนน!$D$5/2),"มผ",กรอกข้อมูลคะแนน!D22))</f>
        <v/>
      </c>
      <c r="AF21" s="193" t="str">
        <f>IF(กรอกข้อมูลคะแนน!E22=0,"",IF(กรอกข้อมูลคะแนน!E22&lt;(กรอกข้อมูลคะแนน!$E$5/2),"มผ",กรอกข้อมูลคะแนน!E22))</f>
        <v/>
      </c>
      <c r="AG21" s="193" t="str">
        <f>IF(กรอกข้อมูลคะแนน!F22=0,"",IF(กรอกข้อมูลคะแนน!F22&lt;(กรอกข้อมูลคะแนน!$F$5/2),"มผ",กรอกข้อมูลคะแนน!F22))</f>
        <v/>
      </c>
      <c r="AH21" s="193" t="str">
        <f>IF(กรอกข้อมูลคะแนน!G22=0,"",IF(กรอกข้อมูลคะแนน!G22&lt;(กรอกข้อมูลคะแนน!$G$5/2),"มผ",กรอกข้อมูลคะแนน!G22))</f>
        <v/>
      </c>
      <c r="AI21" s="193" t="str">
        <f>IF(กรอกข้อมูลคะแนน!H22=0,"",IF(กรอกข้อมูลคะแนน!H22&lt;(กรอกข้อมูลคะแนน!$H$5/2),"มผ",กรอกข้อมูลคะแนน!H22))</f>
        <v/>
      </c>
      <c r="AJ21" s="193" t="str">
        <f>IF(กรอกข้อมูลคะแนน!I22=0,"",IF(กรอกข้อมูลคะแนน!I22&lt;(กรอกข้อมูลคะแนน!$I$5/2),"มผ",กรอกข้อมูลคะแนน!I22))</f>
        <v/>
      </c>
      <c r="AK21" s="193" t="str">
        <f>IF(กรอกข้อมูลคะแนน!K22=0,"",IF(กรอกข้อมูลคะแนน!K22&lt;(กรอกข้อมูลคะแนน!$K$5/2),"มผ",กรอกข้อมูลคะแนน!K22))</f>
        <v/>
      </c>
      <c r="AL21" s="193" t="str">
        <f>IF(กรอกข้อมูลคะแนน!L22=0,"",IF(กรอกข้อมูลคะแนน!L22&lt;(กรอกข้อมูลคะแนน!$L$5/2),"มผ",กรอกข้อมูลคะแนน!L22))</f>
        <v/>
      </c>
      <c r="AM21" s="193" t="str">
        <f>IF(กรอกข้อมูลคะแนน!M22=0,"",IF(กรอกข้อมูลคะแนน!M22&lt;(กรอกข้อมูลคะแนน!$M$5/2),"มผ",กรอกข้อมูลคะแนน!M22))</f>
        <v/>
      </c>
      <c r="AN21" s="193" t="str">
        <f>IF(กรอกข้อมูลคะแนน!N22=0,"",IF(กรอกข้อมูลคะแนน!N22&lt;(กรอกข้อมูลคะแนน!$N$5/2),"มผ",กรอกข้อมูลคะแนน!N22))</f>
        <v/>
      </c>
      <c r="AO21" s="157">
        <v>17</v>
      </c>
      <c r="AP21" s="192" t="str">
        <f>IF(กรอกข้อมูลทั่วไป!U20=0,"",กรอกข้อมูลทั่วไป!U20)</f>
        <v/>
      </c>
      <c r="AQ21" s="193" t="str">
        <f>IF(กรอกข้อมูลคะแนน!O22=0,"",IF(กรอกข้อมูลคะแนน!O22&lt;(กรอกข้อมูลคะแนน!$O$5/2),"มผ",กรอกข้อมูลคะแนน!O22))</f>
        <v/>
      </c>
      <c r="AR21" s="193" t="str">
        <f>IF(กรอกข้อมูลคะแนน!P22=0,"",IF(กรอกข้อมูลคะแนน!P22&lt;(กรอกข้อมูลคะแนน!$P$5/2),"มผ",กรอกข้อมูลคะแนน!P22))</f>
        <v/>
      </c>
      <c r="AS21" s="193" t="str">
        <f>IF(กรอกข้อมูลคะแนน!Q22=0,"",IF(กรอกข้อมูลคะแนน!Q22&lt;(กรอกข้อมูลคะแนน!$Q$5/2),"มผ",กรอกข้อมูลคะแนน!Q22))</f>
        <v/>
      </c>
      <c r="AT21" s="193" t="str">
        <f>IF(กรอกข้อมูลคะแนน!S22=0,"",IF(กรอกข้อมูลคะแนน!S22&lt;(กรอกข้อมูลคะแนน!$S$5/2),"มผ",กรอกข้อมูลคะแนน!S22))</f>
        <v/>
      </c>
      <c r="AU21" s="193" t="str">
        <f>IF(กรอกข้อมูลคะแนน!T22=0,"",IF(กรอกข้อมูลคะแนน!T22&lt;(กรอกข้อมูลคะแนน!$T$5/2),"มผ",กรอกข้อมูลคะแนน!T22))</f>
        <v/>
      </c>
      <c r="AV21" s="193" t="str">
        <f>IF(กรอกข้อมูลคะแนน!U22=0,"",IF(กรอกข้อมูลคะแนน!U22&lt;(กรอกข้อมูลคะแนน!$U$5/2),"มผ",กรอกข้อมูลคะแนน!U22))</f>
        <v/>
      </c>
      <c r="AW21" s="193" t="str">
        <f>IF(กรอกข้อมูลคะแนน!V22=0,"",IF(กรอกข้อมูลคะแนน!V22&lt;(กรอกข้อมูลคะแนน!$V$5/2),"มผ",กรอกข้อมูลคะแนน!V22))</f>
        <v/>
      </c>
      <c r="AX21" s="193" t="str">
        <f>IF(กรอกข้อมูลคะแนน!W22=0,"",IF(กรอกข้อมูลคะแนน!W22&lt;(กรอกข้อมูลคะแนน!$W$5/2),"มผ",กรอกข้อมูลคะแนน!W22))</f>
        <v/>
      </c>
      <c r="AY21" s="193" t="str">
        <f>IF(กรอกข้อมูลคะแนน!X22=0,"",IF(กรอกข้อมูลคะแนน!X22&lt;(กรอกข้อมูลคะแนน!$X$5/2),"มผ",กรอกข้อมูลคะแนน!X22))</f>
        <v/>
      </c>
      <c r="AZ21" s="193" t="str">
        <f>IF(กรอกข้อมูลคะแนน!Y22=0,"",IF(กรอกข้อมูลคะแนน!Y22&lt;(กรอกข้อมูลคะแนน!$Y$5/2),"มผ",กรอกข้อมูลคะแนน!Y22))</f>
        <v/>
      </c>
      <c r="BA21" s="194" t="str">
        <f>IF(กรอกข้อมูลคะแนน!AA22=0,"",กรอกข้อมูลคะแนน!AA22)</f>
        <v/>
      </c>
      <c r="BB21" s="157">
        <v>17</v>
      </c>
      <c r="BC21" s="192" t="str">
        <f>IF(กรอกข้อมูลทั่วไป!U20=0,"",กรอกข้อมูลทั่วไป!U20)</f>
        <v/>
      </c>
      <c r="BD21" s="193" t="str">
        <f>IF(กรอกข้อมูลคะแนน!AB22=0,"",IF(กรอกข้อมูลคะแนน!AB22&lt;(กรอกข้อมูลคะแนน!$AB$5/2),"มผ",กรอกข้อมูลคะแนน!AB22))</f>
        <v/>
      </c>
      <c r="BE21" s="193" t="str">
        <f>IF(กรอกข้อมูลคะแนน!AC22=0,"",IF(กรอกข้อมูลคะแนน!AC22&lt;(กรอกข้อมูลคะแนน!$AC$5/2),"มผ",กรอกข้อมูลคะแนน!AC22))</f>
        <v/>
      </c>
      <c r="BF21" s="193" t="str">
        <f>IF(กรอกข้อมูลคะแนน!AD22=0,"",IF(กรอกข้อมูลคะแนน!AD22&lt;(กรอกข้อมูลคะแนน!$AD$5/2),"มผ",กรอกข้อมูลคะแนน!AD22))</f>
        <v/>
      </c>
      <c r="BG21" s="193" t="str">
        <f>IF(กรอกข้อมูลคะแนน!AE22=0,"",IF(กรอกข้อมูลคะแนน!AE22&lt;(กรอกข้อมูลคะแนน!$AE$5/2),"มผ",กรอกข้อมูลคะแนน!AE22))</f>
        <v/>
      </c>
      <c r="BH21" s="193" t="str">
        <f>IF(กรอกข้อมูลคะแนน!AF22=0,"",IF(กรอกข้อมูลคะแนน!AF22&lt;(กรอกข้อมูลคะแนน!$AF$5/2),"มผ",กรอกข้อมูลคะแนน!AF22))</f>
        <v/>
      </c>
      <c r="BI21" s="193" t="str">
        <f>IF(กรอกข้อมูลคะแนน!AG22=0,"",IF(กรอกข้อมูลคะแนน!AG22&lt;(กรอกข้อมูลคะแนน!$AG$5/2),"มผ",กรอกข้อมูลคะแนน!AG22))</f>
        <v/>
      </c>
      <c r="BJ21" s="193" t="str">
        <f>IF(กรอกข้อมูลคะแนน!AH22=0,"",IF(กรอกข้อมูลคะแนน!AH22&lt;(กรอกข้อมูลคะแนน!$AH$5/2),"มผ",กรอกข้อมูลคะแนน!AH22))</f>
        <v/>
      </c>
      <c r="BK21" s="193" t="str">
        <f>IF(กรอกข้อมูลคะแนน!AJ22=0,"",IF(กรอกข้อมูลคะแนน!AJ22&lt;(กรอกข้อมูลคะแนน!$AJ$5/2),"มผ",กรอกข้อมูลคะแนน!AJ22))</f>
        <v/>
      </c>
      <c r="BL21" s="193" t="str">
        <f>IF(กรอกข้อมูลคะแนน!AK22=0,"",IF(กรอกข้อมูลคะแนน!AK22&lt;(กรอกข้อมูลคะแนน!$AK$5/2),"มผ",กรอกข้อมูลคะแนน!AK22))</f>
        <v/>
      </c>
      <c r="BM21" s="193" t="str">
        <f>IF(กรอกข้อมูลคะแนน!AL22=0,"",IF(กรอกข้อมูลคะแนน!AL22&lt;(กรอกข้อมูลคะแนน!$AL$5/2),"มผ",กรอกข้อมูลคะแนน!AL22))</f>
        <v/>
      </c>
      <c r="BN21" s="193" t="str">
        <f>IF(กรอกข้อมูลคะแนน!AM22=0,"",IF(กรอกข้อมูลคะแนน!AM22&lt;(กรอกข้อมูลคะแนน!$AM$5/2),"มผ",กรอกข้อมูลคะแนน!AM22))</f>
        <v/>
      </c>
      <c r="BO21" s="157">
        <v>17</v>
      </c>
      <c r="BP21" s="192" t="str">
        <f t="shared" si="2"/>
        <v/>
      </c>
      <c r="BQ21" s="193" t="str">
        <f>IF(กรอกข้อมูลคะแนน!AN22=0,"",IF(กรอกข้อมูลคะแนน!AN22&lt;(กรอกข้อมูลคะแนน!$AN$5/2),"มผ",กรอกข้อมูลคะแนน!AN22))</f>
        <v/>
      </c>
      <c r="BR21" s="193" t="str">
        <f>IF(กรอกข้อมูลคะแนน!AO22=0,"",IF(กรอกข้อมูลคะแนน!AO22&lt;(กรอกข้อมูลคะแนน!$AO$5/2),"มผ",กรอกข้อมูลคะแนน!AO22))</f>
        <v/>
      </c>
      <c r="BS21" s="193" t="str">
        <f>IF(กรอกข้อมูลคะแนน!AP22=0,"",IF(กรอกข้อมูลคะแนน!AP22&lt;(กรอกข้อมูลคะแนน!$AP$5/2),"มผ",กรอกข้อมูลคะแนน!AP22))</f>
        <v/>
      </c>
      <c r="BT21" s="193" t="str">
        <f>IF(กรอกข้อมูลคะแนน!AR22=0,"",IF(กรอกข้อมูลคะแนน!AR22&lt;(กรอกข้อมูลคะแนน!$AR$5/2),"มผ",กรอกข้อมูลคะแนน!AR22))</f>
        <v/>
      </c>
      <c r="BU21" s="193" t="str">
        <f>IF(กรอกข้อมูลคะแนน!AS22=0,"",IF(กรอกข้อมูลคะแนน!AS22&lt;(กรอกข้อมูลคะแนน!$AS$5/2),"มผ",กรอกข้อมูลคะแนน!AS22))</f>
        <v/>
      </c>
      <c r="BV21" s="193" t="str">
        <f>IF(กรอกข้อมูลคะแนน!AT22=0,"",IF(กรอกข้อมูลคะแนน!AT22&lt;(กรอกข้อมูลคะแนน!$AT$5/2),"มผ",กรอกข้อมูลคะแนน!AT22))</f>
        <v/>
      </c>
      <c r="BW21" s="193" t="str">
        <f>IF(กรอกข้อมูลคะแนน!AU22=0,"",IF(กรอกข้อมูลคะแนน!AU22&lt;(กรอกข้อมูลคะแนน!$AU$5/2),"มผ",กรอกข้อมูลคะแนน!AU22))</f>
        <v/>
      </c>
      <c r="BX21" s="193" t="str">
        <f>IF(กรอกข้อมูลคะแนน!AV22=0,"",IF(กรอกข้อมูลคะแนน!AV22&lt;(กรอกข้อมูลคะแนน!$AV$5/2),"มผ",กรอกข้อมูลคะแนน!AV22))</f>
        <v/>
      </c>
      <c r="BY21" s="193" t="str">
        <f>IF(กรอกข้อมูลคะแนน!AW22=0,"",IF(กรอกข้อมูลคะแนน!AW22&lt;(กรอกข้อมูลคะแนน!$AW$5/2),"มผ",กรอกข้อมูลคะแนน!AW22))</f>
        <v/>
      </c>
      <c r="BZ21" s="193" t="str">
        <f>IF(กรอกข้อมูลคะแนน!AX22=0,"",IF(กรอกข้อมูลคะแนน!AX22&lt;(กรอกข้อมูลคะแนน!$AX$5/2),"มผ",กรอกข้อมูลคะแนน!AX22))</f>
        <v/>
      </c>
      <c r="CA21" s="194" t="str">
        <f>IF(กรอกข้อมูลคะแนน!AZ22=0,"",กรอกข้อมูลคะแนน!AZ22)</f>
        <v/>
      </c>
      <c r="CB21" s="157">
        <v>17</v>
      </c>
      <c r="CC21" s="194" t="str">
        <f t="shared" si="3"/>
        <v/>
      </c>
      <c r="CD21" s="194" t="str">
        <f t="shared" si="4"/>
        <v/>
      </c>
      <c r="CE21" s="195" t="str">
        <f>IF(กรอกข้อมูลคะแนน!BD22=0,"",กรอกข้อมูลคะแนน!BD22)</f>
        <v/>
      </c>
      <c r="CF21" s="195" t="str">
        <f>IF(กรอกข้อมูลคะแนน!BC22=0,"",กรอกข้อมูลคะแนน!BC22)</f>
        <v/>
      </c>
      <c r="CG21" s="195" t="str">
        <f t="shared" si="0"/>
        <v/>
      </c>
      <c r="CH21" s="195" t="str">
        <f>IF(กรอกข้อมูลคะแนน!BH22=0,"",กรอกข้อมูลคะแนน!BH22)</f>
        <v/>
      </c>
      <c r="CI21" s="195" t="str">
        <f>IF(กรอกข้อมูลคะแนน!BF22=0,"",กรอกข้อมูลคะแนน!BF22)</f>
        <v/>
      </c>
      <c r="CJ21" s="195" t="str">
        <f t="shared" si="1"/>
        <v/>
      </c>
      <c r="CK21" s="178" t="str">
        <f t="shared" si="5"/>
        <v/>
      </c>
      <c r="CL21" s="178" t="str">
        <f t="shared" si="6"/>
        <v/>
      </c>
      <c r="CM21" s="195" t="str">
        <f t="shared" si="7"/>
        <v/>
      </c>
      <c r="CN21" s="194" t="str">
        <f>IF(CM21="","",IF(CM21="ร","ร",VLOOKUP(CM21,ช่วงคะแนน!$H$8:$I$15,2)))</f>
        <v/>
      </c>
      <c r="CO21" s="196"/>
      <c r="CP21" s="202">
        <v>17</v>
      </c>
      <c r="CQ21" s="198" t="str">
        <f>IF(กรอกข้อมูลคะแนน!CD22=0,"",กรอกข้อมูลคะแนน!CD22)</f>
        <v/>
      </c>
      <c r="CR21" s="198" t="str">
        <f>IF(กรอกข้อมูลคะแนน!CE22=0,"",กรอกข้อมูลคะแนน!CE22)</f>
        <v/>
      </c>
      <c r="CS21" s="198" t="str">
        <f>IF(กรอกข้อมูลคะแนน!CF22=0,"",กรอกข้อมูลคะแนน!CF22)</f>
        <v/>
      </c>
      <c r="CT21" s="198" t="str">
        <f>IF(กรอกข้อมูลคะแนน!CG22=0,"",กรอกข้อมูลคะแนน!CG22)</f>
        <v/>
      </c>
      <c r="CU21" s="198" t="str">
        <f>IF(กรอกข้อมูลคะแนน!CH22=0,"",กรอกข้อมูลคะแนน!CH22)</f>
        <v/>
      </c>
      <c r="CV21" s="198" t="str">
        <f>IF(กรอกข้อมูลคะแนน!CI22=0,"",กรอกข้อมูลคะแนน!CI22)</f>
        <v/>
      </c>
      <c r="CW21" s="198" t="str">
        <f>IF(กรอกข้อมูลคะแนน!CJ22=0,"",กรอกข้อมูลคะแนน!CJ22)</f>
        <v/>
      </c>
      <c r="CX21" s="198" t="str">
        <f>IF(กรอกข้อมูลคะแนน!CK22=0,"",กรอกข้อมูลคะแนน!CK22)</f>
        <v/>
      </c>
      <c r="CY21" s="199" t="str">
        <f t="shared" si="8"/>
        <v/>
      </c>
      <c r="CZ21" s="200"/>
      <c r="DA21" s="202">
        <v>17</v>
      </c>
      <c r="DB21" s="201" t="str">
        <f>IF(กรอกข้อมูลคะแนน!CM22=0,"",กรอกข้อมูลคะแนน!CM22)</f>
        <v/>
      </c>
      <c r="DC21" s="201" t="str">
        <f>IF(กรอกข้อมูลคะแนน!CN22=0,"",กรอกข้อมูลคะแนน!CN22)</f>
        <v/>
      </c>
      <c r="DD21" s="201" t="str">
        <f>IF(กรอกข้อมูลคะแนน!CO22=0,"",กรอกข้อมูลคะแนน!CO22)</f>
        <v/>
      </c>
      <c r="DE21" s="201" t="str">
        <f>IF(กรอกข้อมูลคะแนน!CP22=0,"",กรอกข้อมูลคะแนน!CP22)</f>
        <v/>
      </c>
      <c r="DF21" s="201" t="str">
        <f>IF(กรอกข้อมูลคะแนน!CQ22=0,"",กรอกข้อมูลคะแนน!CQ22)</f>
        <v/>
      </c>
      <c r="DG21" s="201" t="str">
        <f>IF(กรอกข้อมูลคะแนน!CR22=0,"",กรอกข้อมูลคะแนน!CR22)</f>
        <v/>
      </c>
      <c r="DH21" s="201" t="str">
        <f>IF(กรอกข้อมูลคะแนน!CS22=0,"",กรอกข้อมูลคะแนน!CS22)</f>
        <v/>
      </c>
      <c r="DI21" s="201" t="str">
        <f>IF(กรอกข้อมูลคะแนน!CT22=0,"",กรอกข้อมูลคะแนน!CT22)</f>
        <v/>
      </c>
      <c r="DJ21" s="201" t="str">
        <f>IF(กรอกข้อมูลคะแนน!CU22=0,"",กรอกข้อมูลคะแนน!CU22)</f>
        <v/>
      </c>
      <c r="DK21" s="201" t="str">
        <f>IF(กรอกข้อมูลคะแนน!CV22=0,"",กรอกข้อมูลคะแนน!CV22)</f>
        <v/>
      </c>
      <c r="DL21" s="201" t="str">
        <f>IF(กรอกข้อมูลคะแนน!CW22=0,"",กรอกข้อมูลคะแนน!CW22)</f>
        <v/>
      </c>
      <c r="DM21" s="201" t="str">
        <f>IF(กรอกข้อมูลคะแนน!CX22=0,"",กรอกข้อมูลคะแนน!CX22)</f>
        <v/>
      </c>
      <c r="DN21" s="201" t="str">
        <f>IF(กรอกข้อมูลคะแนน!CY22=0,"",กรอกข้อมูลคะแนน!CY22)</f>
        <v/>
      </c>
      <c r="DO21" s="201" t="str">
        <f>IF(กรอกข้อมูลคะแนน!CZ22=0,"",กรอกข้อมูลคะแนน!CZ22)</f>
        <v/>
      </c>
      <c r="DP21" s="201" t="str">
        <f>IF(กรอกข้อมูลคะแนน!DA22=0,"",กรอกข้อมูลคะแนน!DA22)</f>
        <v/>
      </c>
      <c r="DQ21" s="199" t="str">
        <f>IF(กรอกข้อมูลคะแนน!DB22=0,"",IF(กรอกข้อมูลคะแนน!DB22="ร","ร",IF(กรอกข้อมูลคะแนน!DB22&gt;7.9,3,IF(กรอกข้อมูลคะแนน!DB22&gt;5.9,2,IF(กรอกข้อมูลคะแนน!DB22&gt;4.9,1,0)))))</f>
        <v/>
      </c>
    </row>
    <row r="22" spans="1:121" ht="17.100000000000001" customHeight="1" x14ac:dyDescent="0.5">
      <c r="A22" s="330" t="str">
        <f>IF(กรอกข้อมูลทั่วไป!D13=0,"",กรอกข้อมูลทั่วไป!D13)</f>
        <v/>
      </c>
      <c r="B22" s="331"/>
      <c r="C22" s="332"/>
      <c r="D22" s="330" t="str">
        <f>IF(COUNTIF(CN5:CN48,"4")=0,"",COUNTIF(CN5:CN48,"4"))</f>
        <v/>
      </c>
      <c r="E22" s="332"/>
      <c r="F22" s="330" t="str">
        <f>IF(COUNTIF(CN5:CN48,"3.5")=0,"",COUNTIF(CN5:CN48,"3.5"))</f>
        <v/>
      </c>
      <c r="G22" s="332"/>
      <c r="H22" s="330" t="str">
        <f>IF(COUNTIF(CN5:CN48,"3")=0,"",COUNTIF(CN5:CN48,"3"))</f>
        <v/>
      </c>
      <c r="I22" s="332"/>
      <c r="J22" s="330" t="str">
        <f>IF(COUNTIF(CN5:CN48,"2.5")=0,"",COUNTIF(CN5:CN48,"2.5"))</f>
        <v/>
      </c>
      <c r="K22" s="332"/>
      <c r="L22" s="330" t="str">
        <f>IF(COUNTIF(CN5:CN48,"2")=0,"",COUNTIF(CN5:CN48,"2"))</f>
        <v/>
      </c>
      <c r="M22" s="332"/>
      <c r="N22" s="330" t="str">
        <f>IF(COUNTIF(CN5:CN48,"1.5")=0,"",COUNTIF(CN5:CN48,"1.5"))</f>
        <v/>
      </c>
      <c r="O22" s="332"/>
      <c r="P22" s="330" t="str">
        <f>IF(COUNTIF(CN5:CN48,"1")=0,"",COUNTIF(CN5:CN48,"1"))</f>
        <v/>
      </c>
      <c r="Q22" s="332"/>
      <c r="R22" s="330" t="str">
        <f>IF(COUNTIF(CN5:CN48,"0")=0,"",COUNTIF(CN5:CN48,"0"))</f>
        <v/>
      </c>
      <c r="S22" s="332"/>
      <c r="T22" s="330"/>
      <c r="U22" s="332"/>
      <c r="V22" s="330"/>
      <c r="W22" s="332"/>
      <c r="X22" s="365" t="str">
        <f>IF(SUM(D22:S22)=0,"",SUM(D22:S22))</f>
        <v/>
      </c>
      <c r="Y22" s="366"/>
      <c r="Z22" s="359"/>
      <c r="AA22" s="360"/>
      <c r="AB22" s="157">
        <v>18</v>
      </c>
      <c r="AC22" s="192" t="str">
        <f>IF(กรอกข้อมูลทั่วไป!U21=0,"",กรอกข้อมูลทั่วไป!U21)</f>
        <v/>
      </c>
      <c r="AD22" s="193" t="str">
        <f>IF(กรอกข้อมูลคะแนน!C23=0,"",IF(กรอกข้อมูลคะแนน!C23&lt;(กรอกข้อมูลคะแนน!$C$5/2),"มผ",กรอกข้อมูลคะแนน!C23))</f>
        <v/>
      </c>
      <c r="AE22" s="193" t="str">
        <f>IF(กรอกข้อมูลคะแนน!D23=0,"",IF(กรอกข้อมูลคะแนน!D23&lt;(กรอกข้อมูลคะแนน!$D$5/2),"มผ",กรอกข้อมูลคะแนน!D23))</f>
        <v/>
      </c>
      <c r="AF22" s="193" t="str">
        <f>IF(กรอกข้อมูลคะแนน!E23=0,"",IF(กรอกข้อมูลคะแนน!E23&lt;(กรอกข้อมูลคะแนน!$E$5/2),"มผ",กรอกข้อมูลคะแนน!E23))</f>
        <v/>
      </c>
      <c r="AG22" s="193" t="str">
        <f>IF(กรอกข้อมูลคะแนน!F23=0,"",IF(กรอกข้อมูลคะแนน!F23&lt;(กรอกข้อมูลคะแนน!$F$5/2),"มผ",กรอกข้อมูลคะแนน!F23))</f>
        <v/>
      </c>
      <c r="AH22" s="193" t="str">
        <f>IF(กรอกข้อมูลคะแนน!G23=0,"",IF(กรอกข้อมูลคะแนน!G23&lt;(กรอกข้อมูลคะแนน!$G$5/2),"มผ",กรอกข้อมูลคะแนน!G23))</f>
        <v/>
      </c>
      <c r="AI22" s="193" t="str">
        <f>IF(กรอกข้อมูลคะแนน!H23=0,"",IF(กรอกข้อมูลคะแนน!H23&lt;(กรอกข้อมูลคะแนน!$H$5/2),"มผ",กรอกข้อมูลคะแนน!H23))</f>
        <v/>
      </c>
      <c r="AJ22" s="193" t="str">
        <f>IF(กรอกข้อมูลคะแนน!I23=0,"",IF(กรอกข้อมูลคะแนน!I23&lt;(กรอกข้อมูลคะแนน!$I$5/2),"มผ",กรอกข้อมูลคะแนน!I23))</f>
        <v/>
      </c>
      <c r="AK22" s="193" t="str">
        <f>IF(กรอกข้อมูลคะแนน!K23=0,"",IF(กรอกข้อมูลคะแนน!K23&lt;(กรอกข้อมูลคะแนน!$K$5/2),"มผ",กรอกข้อมูลคะแนน!K23))</f>
        <v/>
      </c>
      <c r="AL22" s="193" t="str">
        <f>IF(กรอกข้อมูลคะแนน!L23=0,"",IF(กรอกข้อมูลคะแนน!L23&lt;(กรอกข้อมูลคะแนน!$L$5/2),"มผ",กรอกข้อมูลคะแนน!L23))</f>
        <v/>
      </c>
      <c r="AM22" s="193" t="str">
        <f>IF(กรอกข้อมูลคะแนน!M23=0,"",IF(กรอกข้อมูลคะแนน!M23&lt;(กรอกข้อมูลคะแนน!$M$5/2),"มผ",กรอกข้อมูลคะแนน!M23))</f>
        <v/>
      </c>
      <c r="AN22" s="193" t="str">
        <f>IF(กรอกข้อมูลคะแนน!N23=0,"",IF(กรอกข้อมูลคะแนน!N23&lt;(กรอกข้อมูลคะแนน!$N$5/2),"มผ",กรอกข้อมูลคะแนน!N23))</f>
        <v/>
      </c>
      <c r="AO22" s="157">
        <v>18</v>
      </c>
      <c r="AP22" s="192" t="str">
        <f>IF(กรอกข้อมูลทั่วไป!U21=0,"",กรอกข้อมูลทั่วไป!U21)</f>
        <v/>
      </c>
      <c r="AQ22" s="193" t="str">
        <f>IF(กรอกข้อมูลคะแนน!O23=0,"",IF(กรอกข้อมูลคะแนน!O23&lt;(กรอกข้อมูลคะแนน!$O$5/2),"มผ",กรอกข้อมูลคะแนน!O23))</f>
        <v/>
      </c>
      <c r="AR22" s="193" t="str">
        <f>IF(กรอกข้อมูลคะแนน!P23=0,"",IF(กรอกข้อมูลคะแนน!P23&lt;(กรอกข้อมูลคะแนน!$P$5/2),"มผ",กรอกข้อมูลคะแนน!P23))</f>
        <v/>
      </c>
      <c r="AS22" s="193" t="str">
        <f>IF(กรอกข้อมูลคะแนน!Q23=0,"",IF(กรอกข้อมูลคะแนน!Q23&lt;(กรอกข้อมูลคะแนน!$Q$5/2),"มผ",กรอกข้อมูลคะแนน!Q23))</f>
        <v/>
      </c>
      <c r="AT22" s="193" t="str">
        <f>IF(กรอกข้อมูลคะแนน!S23=0,"",IF(กรอกข้อมูลคะแนน!S23&lt;(กรอกข้อมูลคะแนน!$S$5/2),"มผ",กรอกข้อมูลคะแนน!S23))</f>
        <v/>
      </c>
      <c r="AU22" s="193" t="str">
        <f>IF(กรอกข้อมูลคะแนน!T23=0,"",IF(กรอกข้อมูลคะแนน!T23&lt;(กรอกข้อมูลคะแนน!$T$5/2),"มผ",กรอกข้อมูลคะแนน!T23))</f>
        <v/>
      </c>
      <c r="AV22" s="193" t="str">
        <f>IF(กรอกข้อมูลคะแนน!U23=0,"",IF(กรอกข้อมูลคะแนน!U23&lt;(กรอกข้อมูลคะแนน!$U$5/2),"มผ",กรอกข้อมูลคะแนน!U23))</f>
        <v/>
      </c>
      <c r="AW22" s="193" t="str">
        <f>IF(กรอกข้อมูลคะแนน!V23=0,"",IF(กรอกข้อมูลคะแนน!V23&lt;(กรอกข้อมูลคะแนน!$V$5/2),"มผ",กรอกข้อมูลคะแนน!V23))</f>
        <v/>
      </c>
      <c r="AX22" s="193" t="str">
        <f>IF(กรอกข้อมูลคะแนน!W23=0,"",IF(กรอกข้อมูลคะแนน!W23&lt;(กรอกข้อมูลคะแนน!$W$5/2),"มผ",กรอกข้อมูลคะแนน!W23))</f>
        <v/>
      </c>
      <c r="AY22" s="193" t="str">
        <f>IF(กรอกข้อมูลคะแนน!X23=0,"",IF(กรอกข้อมูลคะแนน!X23&lt;(กรอกข้อมูลคะแนน!$X$5/2),"มผ",กรอกข้อมูลคะแนน!X23))</f>
        <v/>
      </c>
      <c r="AZ22" s="193" t="str">
        <f>IF(กรอกข้อมูลคะแนน!Y23=0,"",IF(กรอกข้อมูลคะแนน!Y23&lt;(กรอกข้อมูลคะแนน!$Y$5/2),"มผ",กรอกข้อมูลคะแนน!Y23))</f>
        <v/>
      </c>
      <c r="BA22" s="194" t="str">
        <f>IF(กรอกข้อมูลคะแนน!AA23=0,"",กรอกข้อมูลคะแนน!AA23)</f>
        <v/>
      </c>
      <c r="BB22" s="157">
        <v>18</v>
      </c>
      <c r="BC22" s="192" t="str">
        <f>IF(กรอกข้อมูลทั่วไป!U21=0,"",กรอกข้อมูลทั่วไป!U21)</f>
        <v/>
      </c>
      <c r="BD22" s="193" t="str">
        <f>IF(กรอกข้อมูลคะแนน!AB23=0,"",IF(กรอกข้อมูลคะแนน!AB23&lt;(กรอกข้อมูลคะแนน!$AB$5/2),"มผ",กรอกข้อมูลคะแนน!AB23))</f>
        <v/>
      </c>
      <c r="BE22" s="193" t="str">
        <f>IF(กรอกข้อมูลคะแนน!AC23=0,"",IF(กรอกข้อมูลคะแนน!AC23&lt;(กรอกข้อมูลคะแนน!$AC$5/2),"มผ",กรอกข้อมูลคะแนน!AC23))</f>
        <v/>
      </c>
      <c r="BF22" s="193" t="str">
        <f>IF(กรอกข้อมูลคะแนน!AD23=0,"",IF(กรอกข้อมูลคะแนน!AD23&lt;(กรอกข้อมูลคะแนน!$AD$5/2),"มผ",กรอกข้อมูลคะแนน!AD23))</f>
        <v/>
      </c>
      <c r="BG22" s="193" t="str">
        <f>IF(กรอกข้อมูลคะแนน!AE23=0,"",IF(กรอกข้อมูลคะแนน!AE23&lt;(กรอกข้อมูลคะแนน!$AE$5/2),"มผ",กรอกข้อมูลคะแนน!AE23))</f>
        <v/>
      </c>
      <c r="BH22" s="193" t="str">
        <f>IF(กรอกข้อมูลคะแนน!AF23=0,"",IF(กรอกข้อมูลคะแนน!AF23&lt;(กรอกข้อมูลคะแนน!$AF$5/2),"มผ",กรอกข้อมูลคะแนน!AF23))</f>
        <v/>
      </c>
      <c r="BI22" s="193" t="str">
        <f>IF(กรอกข้อมูลคะแนน!AG23=0,"",IF(กรอกข้อมูลคะแนน!AG23&lt;(กรอกข้อมูลคะแนน!$AG$5/2),"มผ",กรอกข้อมูลคะแนน!AG23))</f>
        <v/>
      </c>
      <c r="BJ22" s="193" t="str">
        <f>IF(กรอกข้อมูลคะแนน!AH23=0,"",IF(กรอกข้อมูลคะแนน!AH23&lt;(กรอกข้อมูลคะแนน!$AH$5/2),"มผ",กรอกข้อมูลคะแนน!AH23))</f>
        <v/>
      </c>
      <c r="BK22" s="193" t="str">
        <f>IF(กรอกข้อมูลคะแนน!AJ23=0,"",IF(กรอกข้อมูลคะแนน!AJ23&lt;(กรอกข้อมูลคะแนน!$AJ$5/2),"มผ",กรอกข้อมูลคะแนน!AJ23))</f>
        <v/>
      </c>
      <c r="BL22" s="193" t="str">
        <f>IF(กรอกข้อมูลคะแนน!AK23=0,"",IF(กรอกข้อมูลคะแนน!AK23&lt;(กรอกข้อมูลคะแนน!$AK$5/2),"มผ",กรอกข้อมูลคะแนน!AK23))</f>
        <v/>
      </c>
      <c r="BM22" s="193" t="str">
        <f>IF(กรอกข้อมูลคะแนน!AL23=0,"",IF(กรอกข้อมูลคะแนน!AL23&lt;(กรอกข้อมูลคะแนน!$AL$5/2),"มผ",กรอกข้อมูลคะแนน!AL23))</f>
        <v/>
      </c>
      <c r="BN22" s="193" t="str">
        <f>IF(กรอกข้อมูลคะแนน!AM23=0,"",IF(กรอกข้อมูลคะแนน!AM23&lt;(กรอกข้อมูลคะแนน!$AM$5/2),"มผ",กรอกข้อมูลคะแนน!AM23))</f>
        <v/>
      </c>
      <c r="BO22" s="157">
        <v>18</v>
      </c>
      <c r="BP22" s="192" t="str">
        <f t="shared" si="2"/>
        <v/>
      </c>
      <c r="BQ22" s="193" t="str">
        <f>IF(กรอกข้อมูลคะแนน!AN23=0,"",IF(กรอกข้อมูลคะแนน!AN23&lt;(กรอกข้อมูลคะแนน!$AN$5/2),"มผ",กรอกข้อมูลคะแนน!AN23))</f>
        <v/>
      </c>
      <c r="BR22" s="193" t="str">
        <f>IF(กรอกข้อมูลคะแนน!AO23=0,"",IF(กรอกข้อมูลคะแนน!AO23&lt;(กรอกข้อมูลคะแนน!$AO$5/2),"มผ",กรอกข้อมูลคะแนน!AO23))</f>
        <v/>
      </c>
      <c r="BS22" s="193" t="str">
        <f>IF(กรอกข้อมูลคะแนน!AP23=0,"",IF(กรอกข้อมูลคะแนน!AP23&lt;(กรอกข้อมูลคะแนน!$AP$5/2),"มผ",กรอกข้อมูลคะแนน!AP23))</f>
        <v/>
      </c>
      <c r="BT22" s="193" t="str">
        <f>IF(กรอกข้อมูลคะแนน!AR23=0,"",IF(กรอกข้อมูลคะแนน!AR23&lt;(กรอกข้อมูลคะแนน!$AR$5/2),"มผ",กรอกข้อมูลคะแนน!AR23))</f>
        <v/>
      </c>
      <c r="BU22" s="193" t="str">
        <f>IF(กรอกข้อมูลคะแนน!AS23=0,"",IF(กรอกข้อมูลคะแนน!AS23&lt;(กรอกข้อมูลคะแนน!$AS$5/2),"มผ",กรอกข้อมูลคะแนน!AS23))</f>
        <v/>
      </c>
      <c r="BV22" s="193" t="str">
        <f>IF(กรอกข้อมูลคะแนน!AT23=0,"",IF(กรอกข้อมูลคะแนน!AT23&lt;(กรอกข้อมูลคะแนน!$AT$5/2),"มผ",กรอกข้อมูลคะแนน!AT23))</f>
        <v/>
      </c>
      <c r="BW22" s="193" t="str">
        <f>IF(กรอกข้อมูลคะแนน!AU23=0,"",IF(กรอกข้อมูลคะแนน!AU23&lt;(กรอกข้อมูลคะแนน!$AU$5/2),"มผ",กรอกข้อมูลคะแนน!AU23))</f>
        <v/>
      </c>
      <c r="BX22" s="193" t="str">
        <f>IF(กรอกข้อมูลคะแนน!AV23=0,"",IF(กรอกข้อมูลคะแนน!AV23&lt;(กรอกข้อมูลคะแนน!$AV$5/2),"มผ",กรอกข้อมูลคะแนน!AV23))</f>
        <v/>
      </c>
      <c r="BY22" s="193" t="str">
        <f>IF(กรอกข้อมูลคะแนน!AW23=0,"",IF(กรอกข้อมูลคะแนน!AW23&lt;(กรอกข้อมูลคะแนน!$AW$5/2),"มผ",กรอกข้อมูลคะแนน!AW23))</f>
        <v/>
      </c>
      <c r="BZ22" s="193" t="str">
        <f>IF(กรอกข้อมูลคะแนน!AX23=0,"",IF(กรอกข้อมูลคะแนน!AX23&lt;(กรอกข้อมูลคะแนน!$AX$5/2),"มผ",กรอกข้อมูลคะแนน!AX23))</f>
        <v/>
      </c>
      <c r="CA22" s="194" t="str">
        <f>IF(กรอกข้อมูลคะแนน!AZ23=0,"",กรอกข้อมูลคะแนน!AZ23)</f>
        <v/>
      </c>
      <c r="CB22" s="157">
        <v>18</v>
      </c>
      <c r="CC22" s="194" t="str">
        <f t="shared" si="3"/>
        <v/>
      </c>
      <c r="CD22" s="194" t="str">
        <f t="shared" si="4"/>
        <v/>
      </c>
      <c r="CE22" s="195" t="str">
        <f>IF(กรอกข้อมูลคะแนน!BD23=0,"",กรอกข้อมูลคะแนน!BD23)</f>
        <v/>
      </c>
      <c r="CF22" s="195" t="str">
        <f>IF(กรอกข้อมูลคะแนน!BC23=0,"",กรอกข้อมูลคะแนน!BC23)</f>
        <v/>
      </c>
      <c r="CG22" s="195" t="str">
        <f t="shared" si="0"/>
        <v/>
      </c>
      <c r="CH22" s="195" t="str">
        <f>IF(กรอกข้อมูลคะแนน!BH23=0,"",กรอกข้อมูลคะแนน!BH23)</f>
        <v/>
      </c>
      <c r="CI22" s="195" t="str">
        <f>IF(กรอกข้อมูลคะแนน!BF23=0,"",กรอกข้อมูลคะแนน!BF23)</f>
        <v/>
      </c>
      <c r="CJ22" s="195" t="str">
        <f t="shared" si="1"/>
        <v/>
      </c>
      <c r="CK22" s="178" t="str">
        <f t="shared" si="5"/>
        <v/>
      </c>
      <c r="CL22" s="178" t="str">
        <f t="shared" si="6"/>
        <v/>
      </c>
      <c r="CM22" s="195" t="str">
        <f t="shared" si="7"/>
        <v/>
      </c>
      <c r="CN22" s="194" t="str">
        <f>IF(CM22="","",IF(CM22="ร","ร",VLOOKUP(CM22,ช่วงคะแนน!$H$8:$I$15,2)))</f>
        <v/>
      </c>
      <c r="CO22" s="196"/>
      <c r="CP22" s="202">
        <v>18</v>
      </c>
      <c r="CQ22" s="198" t="str">
        <f>IF(กรอกข้อมูลคะแนน!CD23=0,"",กรอกข้อมูลคะแนน!CD23)</f>
        <v/>
      </c>
      <c r="CR22" s="198" t="str">
        <f>IF(กรอกข้อมูลคะแนน!CE23=0,"",กรอกข้อมูลคะแนน!CE23)</f>
        <v/>
      </c>
      <c r="CS22" s="198" t="str">
        <f>IF(กรอกข้อมูลคะแนน!CF23=0,"",กรอกข้อมูลคะแนน!CF23)</f>
        <v/>
      </c>
      <c r="CT22" s="198" t="str">
        <f>IF(กรอกข้อมูลคะแนน!CG23=0,"",กรอกข้อมูลคะแนน!CG23)</f>
        <v/>
      </c>
      <c r="CU22" s="198" t="str">
        <f>IF(กรอกข้อมูลคะแนน!CH23=0,"",กรอกข้อมูลคะแนน!CH23)</f>
        <v/>
      </c>
      <c r="CV22" s="198" t="str">
        <f>IF(กรอกข้อมูลคะแนน!CI23=0,"",กรอกข้อมูลคะแนน!CI23)</f>
        <v/>
      </c>
      <c r="CW22" s="198" t="str">
        <f>IF(กรอกข้อมูลคะแนน!CJ23=0,"",กรอกข้อมูลคะแนน!CJ23)</f>
        <v/>
      </c>
      <c r="CX22" s="198" t="str">
        <f>IF(กรอกข้อมูลคะแนน!CK23=0,"",กรอกข้อมูลคะแนน!CK23)</f>
        <v/>
      </c>
      <c r="CY22" s="199" t="str">
        <f t="shared" si="8"/>
        <v/>
      </c>
      <c r="CZ22" s="200"/>
      <c r="DA22" s="202">
        <v>18</v>
      </c>
      <c r="DB22" s="201" t="str">
        <f>IF(กรอกข้อมูลคะแนน!CM23=0,"",กรอกข้อมูลคะแนน!CM23)</f>
        <v/>
      </c>
      <c r="DC22" s="201" t="str">
        <f>IF(กรอกข้อมูลคะแนน!CN23=0,"",กรอกข้อมูลคะแนน!CN23)</f>
        <v/>
      </c>
      <c r="DD22" s="201" t="str">
        <f>IF(กรอกข้อมูลคะแนน!CO23=0,"",กรอกข้อมูลคะแนน!CO23)</f>
        <v/>
      </c>
      <c r="DE22" s="201" t="str">
        <f>IF(กรอกข้อมูลคะแนน!CP23=0,"",กรอกข้อมูลคะแนน!CP23)</f>
        <v/>
      </c>
      <c r="DF22" s="201" t="str">
        <f>IF(กรอกข้อมูลคะแนน!CQ23=0,"",กรอกข้อมูลคะแนน!CQ23)</f>
        <v/>
      </c>
      <c r="DG22" s="201" t="str">
        <f>IF(กรอกข้อมูลคะแนน!CR23=0,"",กรอกข้อมูลคะแนน!CR23)</f>
        <v/>
      </c>
      <c r="DH22" s="201" t="str">
        <f>IF(กรอกข้อมูลคะแนน!CS23=0,"",กรอกข้อมูลคะแนน!CS23)</f>
        <v/>
      </c>
      <c r="DI22" s="201" t="str">
        <f>IF(กรอกข้อมูลคะแนน!CT23=0,"",กรอกข้อมูลคะแนน!CT23)</f>
        <v/>
      </c>
      <c r="DJ22" s="201" t="str">
        <f>IF(กรอกข้อมูลคะแนน!CU23=0,"",กรอกข้อมูลคะแนน!CU23)</f>
        <v/>
      </c>
      <c r="DK22" s="201" t="str">
        <f>IF(กรอกข้อมูลคะแนน!CV23=0,"",กรอกข้อมูลคะแนน!CV23)</f>
        <v/>
      </c>
      <c r="DL22" s="201" t="str">
        <f>IF(กรอกข้อมูลคะแนน!CW23=0,"",กรอกข้อมูลคะแนน!CW23)</f>
        <v/>
      </c>
      <c r="DM22" s="201" t="str">
        <f>IF(กรอกข้อมูลคะแนน!CX23=0,"",กรอกข้อมูลคะแนน!CX23)</f>
        <v/>
      </c>
      <c r="DN22" s="201" t="str">
        <f>IF(กรอกข้อมูลคะแนน!CY23=0,"",กรอกข้อมูลคะแนน!CY23)</f>
        <v/>
      </c>
      <c r="DO22" s="201" t="str">
        <f>IF(กรอกข้อมูลคะแนน!CZ23=0,"",กรอกข้อมูลคะแนน!CZ23)</f>
        <v/>
      </c>
      <c r="DP22" s="201" t="str">
        <f>IF(กรอกข้อมูลคะแนน!DA23=0,"",กรอกข้อมูลคะแนน!DA23)</f>
        <v/>
      </c>
      <c r="DQ22" s="199" t="str">
        <f>IF(กรอกข้อมูลคะแนน!DB23=0,"",IF(กรอกข้อมูลคะแนน!DB23="ร","ร",IF(กรอกข้อมูลคะแนน!DB23&gt;7.9,3,IF(กรอกข้อมูลคะแนน!DB23&gt;5.9,2,IF(กรอกข้อมูลคะแนน!DB23&gt;4.9,1,0)))))</f>
        <v/>
      </c>
    </row>
    <row r="23" spans="1:121" ht="17.100000000000001" customHeight="1" x14ac:dyDescent="0.5">
      <c r="A23" s="382" t="s">
        <v>26</v>
      </c>
      <c r="B23" s="382"/>
      <c r="C23" s="382"/>
      <c r="D23" s="361" t="str">
        <f>IF(D22="","",D22*100/X22)</f>
        <v/>
      </c>
      <c r="E23" s="361"/>
      <c r="F23" s="383" t="str">
        <f>IF(F22="","",F22*100/X22)</f>
        <v/>
      </c>
      <c r="G23" s="384"/>
      <c r="H23" s="383" t="str">
        <f>IF(H22="","",H22*100/X22)</f>
        <v/>
      </c>
      <c r="I23" s="384"/>
      <c r="J23" s="383" t="str">
        <f>IF(J22="","",J22*100/X22)</f>
        <v/>
      </c>
      <c r="K23" s="384"/>
      <c r="L23" s="383" t="str">
        <f>IF(L22="","",L22*100/X22)</f>
        <v/>
      </c>
      <c r="M23" s="384"/>
      <c r="N23" s="383" t="str">
        <f>IF(N22="","",N22*100/X22)</f>
        <v/>
      </c>
      <c r="O23" s="384"/>
      <c r="P23" s="383" t="str">
        <f>IF(P22="","",P22*100/X22)</f>
        <v/>
      </c>
      <c r="Q23" s="384"/>
      <c r="R23" s="383" t="str">
        <f>IF(R22="","",R22*100/X22)</f>
        <v/>
      </c>
      <c r="S23" s="384"/>
      <c r="T23" s="361" t="str">
        <f>IF(COUNTIF(CN5:CN48,"")=44,"",AVERAGE(CN5:CN48))</f>
        <v/>
      </c>
      <c r="U23" s="361"/>
      <c r="V23" s="361" t="str">
        <f>IF(COUNTIF(CN5:CN48,"")=44,"",STDEV(CN5:CN48))</f>
        <v/>
      </c>
      <c r="W23" s="361"/>
      <c r="X23" s="328" t="str">
        <f>IF(X22="","",X22*100/X22)</f>
        <v/>
      </c>
      <c r="Y23" s="328"/>
      <c r="Z23" s="362"/>
      <c r="AA23" s="362"/>
      <c r="AB23" s="157">
        <v>19</v>
      </c>
      <c r="AC23" s="192" t="str">
        <f>IF(กรอกข้อมูลทั่วไป!U22=0,"",กรอกข้อมูลทั่วไป!U22)</f>
        <v/>
      </c>
      <c r="AD23" s="193" t="str">
        <f>IF(กรอกข้อมูลคะแนน!C24=0,"",IF(กรอกข้อมูลคะแนน!C24&lt;(กรอกข้อมูลคะแนน!$C$5/2),"มผ",กรอกข้อมูลคะแนน!C24))</f>
        <v/>
      </c>
      <c r="AE23" s="193" t="str">
        <f>IF(กรอกข้อมูลคะแนน!D24=0,"",IF(กรอกข้อมูลคะแนน!D24&lt;(กรอกข้อมูลคะแนน!$D$5/2),"มผ",กรอกข้อมูลคะแนน!D24))</f>
        <v/>
      </c>
      <c r="AF23" s="193" t="str">
        <f>IF(กรอกข้อมูลคะแนน!E24=0,"",IF(กรอกข้อมูลคะแนน!E24&lt;(กรอกข้อมูลคะแนน!$E$5/2),"มผ",กรอกข้อมูลคะแนน!E24))</f>
        <v/>
      </c>
      <c r="AG23" s="193" t="str">
        <f>IF(กรอกข้อมูลคะแนน!F24=0,"",IF(กรอกข้อมูลคะแนน!F24&lt;(กรอกข้อมูลคะแนน!$F$5/2),"มผ",กรอกข้อมูลคะแนน!F24))</f>
        <v/>
      </c>
      <c r="AH23" s="193" t="str">
        <f>IF(กรอกข้อมูลคะแนน!G24=0,"",IF(กรอกข้อมูลคะแนน!G24&lt;(กรอกข้อมูลคะแนน!$G$5/2),"มผ",กรอกข้อมูลคะแนน!G24))</f>
        <v/>
      </c>
      <c r="AI23" s="193" t="str">
        <f>IF(กรอกข้อมูลคะแนน!H24=0,"",IF(กรอกข้อมูลคะแนน!H24&lt;(กรอกข้อมูลคะแนน!$H$5/2),"มผ",กรอกข้อมูลคะแนน!H24))</f>
        <v/>
      </c>
      <c r="AJ23" s="193" t="str">
        <f>IF(กรอกข้อมูลคะแนน!I24=0,"",IF(กรอกข้อมูลคะแนน!I24&lt;(กรอกข้อมูลคะแนน!$I$5/2),"มผ",กรอกข้อมูลคะแนน!I24))</f>
        <v/>
      </c>
      <c r="AK23" s="193" t="str">
        <f>IF(กรอกข้อมูลคะแนน!K24=0,"",IF(กรอกข้อมูลคะแนน!K24&lt;(กรอกข้อมูลคะแนน!$K$5/2),"มผ",กรอกข้อมูลคะแนน!K24))</f>
        <v/>
      </c>
      <c r="AL23" s="193" t="str">
        <f>IF(กรอกข้อมูลคะแนน!L24=0,"",IF(กรอกข้อมูลคะแนน!L24&lt;(กรอกข้อมูลคะแนน!$L$5/2),"มผ",กรอกข้อมูลคะแนน!L24))</f>
        <v/>
      </c>
      <c r="AM23" s="193" t="str">
        <f>IF(กรอกข้อมูลคะแนน!M24=0,"",IF(กรอกข้อมูลคะแนน!M24&lt;(กรอกข้อมูลคะแนน!$M$5/2),"มผ",กรอกข้อมูลคะแนน!M24))</f>
        <v/>
      </c>
      <c r="AN23" s="193" t="str">
        <f>IF(กรอกข้อมูลคะแนน!N24=0,"",IF(กรอกข้อมูลคะแนน!N24&lt;(กรอกข้อมูลคะแนน!$N$5/2),"มผ",กรอกข้อมูลคะแนน!N24))</f>
        <v/>
      </c>
      <c r="AO23" s="157">
        <v>19</v>
      </c>
      <c r="AP23" s="192" t="str">
        <f>IF(กรอกข้อมูลทั่วไป!U22=0,"",กรอกข้อมูลทั่วไป!U22)</f>
        <v/>
      </c>
      <c r="AQ23" s="193" t="str">
        <f>IF(กรอกข้อมูลคะแนน!O24=0,"",IF(กรอกข้อมูลคะแนน!O24&lt;(กรอกข้อมูลคะแนน!$O$5/2),"มผ",กรอกข้อมูลคะแนน!O24))</f>
        <v/>
      </c>
      <c r="AR23" s="193" t="str">
        <f>IF(กรอกข้อมูลคะแนน!P24=0,"",IF(กรอกข้อมูลคะแนน!P24&lt;(กรอกข้อมูลคะแนน!$P$5/2),"มผ",กรอกข้อมูลคะแนน!P24))</f>
        <v/>
      </c>
      <c r="AS23" s="193" t="str">
        <f>IF(กรอกข้อมูลคะแนน!Q24=0,"",IF(กรอกข้อมูลคะแนน!Q24&lt;(กรอกข้อมูลคะแนน!$Q$5/2),"มผ",กรอกข้อมูลคะแนน!Q24))</f>
        <v/>
      </c>
      <c r="AT23" s="193" t="str">
        <f>IF(กรอกข้อมูลคะแนน!S24=0,"",IF(กรอกข้อมูลคะแนน!S24&lt;(กรอกข้อมูลคะแนน!$S$5/2),"มผ",กรอกข้อมูลคะแนน!S24))</f>
        <v/>
      </c>
      <c r="AU23" s="193" t="str">
        <f>IF(กรอกข้อมูลคะแนน!T24=0,"",IF(กรอกข้อมูลคะแนน!T24&lt;(กรอกข้อมูลคะแนน!$T$5/2),"มผ",กรอกข้อมูลคะแนน!T24))</f>
        <v/>
      </c>
      <c r="AV23" s="193" t="str">
        <f>IF(กรอกข้อมูลคะแนน!U24=0,"",IF(กรอกข้อมูลคะแนน!U24&lt;(กรอกข้อมูลคะแนน!$U$5/2),"มผ",กรอกข้อมูลคะแนน!U24))</f>
        <v/>
      </c>
      <c r="AW23" s="193" t="str">
        <f>IF(กรอกข้อมูลคะแนน!V24=0,"",IF(กรอกข้อมูลคะแนน!V24&lt;(กรอกข้อมูลคะแนน!$V$5/2),"มผ",กรอกข้อมูลคะแนน!V24))</f>
        <v/>
      </c>
      <c r="AX23" s="193" t="str">
        <f>IF(กรอกข้อมูลคะแนน!W24=0,"",IF(กรอกข้อมูลคะแนน!W24&lt;(กรอกข้อมูลคะแนน!$W$5/2),"มผ",กรอกข้อมูลคะแนน!W24))</f>
        <v/>
      </c>
      <c r="AY23" s="193" t="str">
        <f>IF(กรอกข้อมูลคะแนน!X24=0,"",IF(กรอกข้อมูลคะแนน!X24&lt;(กรอกข้อมูลคะแนน!$X$5/2),"มผ",กรอกข้อมูลคะแนน!X24))</f>
        <v/>
      </c>
      <c r="AZ23" s="193" t="str">
        <f>IF(กรอกข้อมูลคะแนน!Y24=0,"",IF(กรอกข้อมูลคะแนน!Y24&lt;(กรอกข้อมูลคะแนน!$Y$5/2),"มผ",กรอกข้อมูลคะแนน!Y24))</f>
        <v/>
      </c>
      <c r="BA23" s="194" t="str">
        <f>IF(กรอกข้อมูลคะแนน!AA24=0,"",กรอกข้อมูลคะแนน!AA24)</f>
        <v/>
      </c>
      <c r="BB23" s="157">
        <v>19</v>
      </c>
      <c r="BC23" s="192" t="str">
        <f>IF(กรอกข้อมูลทั่วไป!U22=0,"",กรอกข้อมูลทั่วไป!U22)</f>
        <v/>
      </c>
      <c r="BD23" s="193" t="str">
        <f>IF(กรอกข้อมูลคะแนน!AB24=0,"",IF(กรอกข้อมูลคะแนน!AB24&lt;(กรอกข้อมูลคะแนน!$AB$5/2),"มผ",กรอกข้อมูลคะแนน!AB24))</f>
        <v/>
      </c>
      <c r="BE23" s="193" t="str">
        <f>IF(กรอกข้อมูลคะแนน!AC24=0,"",IF(กรอกข้อมูลคะแนน!AC24&lt;(กรอกข้อมูลคะแนน!$AC$5/2),"มผ",กรอกข้อมูลคะแนน!AC24))</f>
        <v/>
      </c>
      <c r="BF23" s="193" t="str">
        <f>IF(กรอกข้อมูลคะแนน!AD24=0,"",IF(กรอกข้อมูลคะแนน!AD24&lt;(กรอกข้อมูลคะแนน!$AD$5/2),"มผ",กรอกข้อมูลคะแนน!AD24))</f>
        <v/>
      </c>
      <c r="BG23" s="193" t="str">
        <f>IF(กรอกข้อมูลคะแนน!AE24=0,"",IF(กรอกข้อมูลคะแนน!AE24&lt;(กรอกข้อมูลคะแนน!$AE$5/2),"มผ",กรอกข้อมูลคะแนน!AE24))</f>
        <v/>
      </c>
      <c r="BH23" s="193" t="str">
        <f>IF(กรอกข้อมูลคะแนน!AF24=0,"",IF(กรอกข้อมูลคะแนน!AF24&lt;(กรอกข้อมูลคะแนน!$AF$5/2),"มผ",กรอกข้อมูลคะแนน!AF24))</f>
        <v/>
      </c>
      <c r="BI23" s="193" t="str">
        <f>IF(กรอกข้อมูลคะแนน!AG24=0,"",IF(กรอกข้อมูลคะแนน!AG24&lt;(กรอกข้อมูลคะแนน!$AG$5/2),"มผ",กรอกข้อมูลคะแนน!AG24))</f>
        <v/>
      </c>
      <c r="BJ23" s="193" t="str">
        <f>IF(กรอกข้อมูลคะแนน!AH24=0,"",IF(กรอกข้อมูลคะแนน!AH24&lt;(กรอกข้อมูลคะแนน!$AH$5/2),"มผ",กรอกข้อมูลคะแนน!AH24))</f>
        <v/>
      </c>
      <c r="BK23" s="193" t="str">
        <f>IF(กรอกข้อมูลคะแนน!AJ24=0,"",IF(กรอกข้อมูลคะแนน!AJ24&lt;(กรอกข้อมูลคะแนน!$AJ$5/2),"มผ",กรอกข้อมูลคะแนน!AJ24))</f>
        <v/>
      </c>
      <c r="BL23" s="193" t="str">
        <f>IF(กรอกข้อมูลคะแนน!AK24=0,"",IF(กรอกข้อมูลคะแนน!AK24&lt;(กรอกข้อมูลคะแนน!$AK$5/2),"มผ",กรอกข้อมูลคะแนน!AK24))</f>
        <v/>
      </c>
      <c r="BM23" s="193" t="str">
        <f>IF(กรอกข้อมูลคะแนน!AL24=0,"",IF(กรอกข้อมูลคะแนน!AL24&lt;(กรอกข้อมูลคะแนน!$AL$5/2),"มผ",กรอกข้อมูลคะแนน!AL24))</f>
        <v/>
      </c>
      <c r="BN23" s="193" t="str">
        <f>IF(กรอกข้อมูลคะแนน!AM24=0,"",IF(กรอกข้อมูลคะแนน!AM24&lt;(กรอกข้อมูลคะแนน!$AM$5/2),"มผ",กรอกข้อมูลคะแนน!AM24))</f>
        <v/>
      </c>
      <c r="BO23" s="157">
        <v>19</v>
      </c>
      <c r="BP23" s="192" t="str">
        <f t="shared" si="2"/>
        <v/>
      </c>
      <c r="BQ23" s="193" t="str">
        <f>IF(กรอกข้อมูลคะแนน!AN24=0,"",IF(กรอกข้อมูลคะแนน!AN24&lt;(กรอกข้อมูลคะแนน!$AN$5/2),"มผ",กรอกข้อมูลคะแนน!AN24))</f>
        <v/>
      </c>
      <c r="BR23" s="193" t="str">
        <f>IF(กรอกข้อมูลคะแนน!AO24=0,"",IF(กรอกข้อมูลคะแนน!AO24&lt;(กรอกข้อมูลคะแนน!$AO$5/2),"มผ",กรอกข้อมูลคะแนน!AO24))</f>
        <v/>
      </c>
      <c r="BS23" s="193" t="str">
        <f>IF(กรอกข้อมูลคะแนน!AP24=0,"",IF(กรอกข้อมูลคะแนน!AP24&lt;(กรอกข้อมูลคะแนน!$AP$5/2),"มผ",กรอกข้อมูลคะแนน!AP24))</f>
        <v/>
      </c>
      <c r="BT23" s="193" t="str">
        <f>IF(กรอกข้อมูลคะแนน!AR24=0,"",IF(กรอกข้อมูลคะแนน!AR24&lt;(กรอกข้อมูลคะแนน!$AR$5/2),"มผ",กรอกข้อมูลคะแนน!AR24))</f>
        <v/>
      </c>
      <c r="BU23" s="193" t="str">
        <f>IF(กรอกข้อมูลคะแนน!AS24=0,"",IF(กรอกข้อมูลคะแนน!AS24&lt;(กรอกข้อมูลคะแนน!$AS$5/2),"มผ",กรอกข้อมูลคะแนน!AS24))</f>
        <v/>
      </c>
      <c r="BV23" s="193" t="str">
        <f>IF(กรอกข้อมูลคะแนน!AT24=0,"",IF(กรอกข้อมูลคะแนน!AT24&lt;(กรอกข้อมูลคะแนน!$AT$5/2),"มผ",กรอกข้อมูลคะแนน!AT24))</f>
        <v/>
      </c>
      <c r="BW23" s="193" t="str">
        <f>IF(กรอกข้อมูลคะแนน!AU24=0,"",IF(กรอกข้อมูลคะแนน!AU24&lt;(กรอกข้อมูลคะแนน!$AU$5/2),"มผ",กรอกข้อมูลคะแนน!AU24))</f>
        <v/>
      </c>
      <c r="BX23" s="193" t="str">
        <f>IF(กรอกข้อมูลคะแนน!AV24=0,"",IF(กรอกข้อมูลคะแนน!AV24&lt;(กรอกข้อมูลคะแนน!$AV$5/2),"มผ",กรอกข้อมูลคะแนน!AV24))</f>
        <v/>
      </c>
      <c r="BY23" s="193" t="str">
        <f>IF(กรอกข้อมูลคะแนน!AW24=0,"",IF(กรอกข้อมูลคะแนน!AW24&lt;(กรอกข้อมูลคะแนน!$AW$5/2),"มผ",กรอกข้อมูลคะแนน!AW24))</f>
        <v/>
      </c>
      <c r="BZ23" s="193" t="str">
        <f>IF(กรอกข้อมูลคะแนน!AX24=0,"",IF(กรอกข้อมูลคะแนน!AX24&lt;(กรอกข้อมูลคะแนน!$AX$5/2),"มผ",กรอกข้อมูลคะแนน!AX24))</f>
        <v/>
      </c>
      <c r="CA23" s="194" t="str">
        <f>IF(กรอกข้อมูลคะแนน!AZ24=0,"",กรอกข้อมูลคะแนน!AZ24)</f>
        <v/>
      </c>
      <c r="CB23" s="157">
        <v>19</v>
      </c>
      <c r="CC23" s="194" t="str">
        <f t="shared" si="3"/>
        <v/>
      </c>
      <c r="CD23" s="194" t="str">
        <f t="shared" si="4"/>
        <v/>
      </c>
      <c r="CE23" s="195" t="str">
        <f>IF(กรอกข้อมูลคะแนน!BD24=0,"",กรอกข้อมูลคะแนน!BD24)</f>
        <v/>
      </c>
      <c r="CF23" s="195" t="str">
        <f>IF(กรอกข้อมูลคะแนน!BC24=0,"",กรอกข้อมูลคะแนน!BC24)</f>
        <v/>
      </c>
      <c r="CG23" s="195" t="str">
        <f t="shared" si="0"/>
        <v/>
      </c>
      <c r="CH23" s="195" t="str">
        <f>IF(กรอกข้อมูลคะแนน!BH24=0,"",กรอกข้อมูลคะแนน!BH24)</f>
        <v/>
      </c>
      <c r="CI23" s="195" t="str">
        <f>IF(กรอกข้อมูลคะแนน!BF24=0,"",กรอกข้อมูลคะแนน!BF24)</f>
        <v/>
      </c>
      <c r="CJ23" s="195" t="str">
        <f t="shared" si="1"/>
        <v/>
      </c>
      <c r="CK23" s="178" t="str">
        <f t="shared" si="5"/>
        <v/>
      </c>
      <c r="CL23" s="178" t="str">
        <f t="shared" si="6"/>
        <v/>
      </c>
      <c r="CM23" s="195" t="str">
        <f t="shared" si="7"/>
        <v/>
      </c>
      <c r="CN23" s="194" t="str">
        <f>IF(CM23="","",IF(CM23="ร","ร",VLOOKUP(CM23,ช่วงคะแนน!$H$8:$I$15,2)))</f>
        <v/>
      </c>
      <c r="CO23" s="196"/>
      <c r="CP23" s="202">
        <v>19</v>
      </c>
      <c r="CQ23" s="198" t="str">
        <f>IF(กรอกข้อมูลคะแนน!CD24=0,"",กรอกข้อมูลคะแนน!CD24)</f>
        <v/>
      </c>
      <c r="CR23" s="198" t="str">
        <f>IF(กรอกข้อมูลคะแนน!CE24=0,"",กรอกข้อมูลคะแนน!CE24)</f>
        <v/>
      </c>
      <c r="CS23" s="198" t="str">
        <f>IF(กรอกข้อมูลคะแนน!CF24=0,"",กรอกข้อมูลคะแนน!CF24)</f>
        <v/>
      </c>
      <c r="CT23" s="198" t="str">
        <f>IF(กรอกข้อมูลคะแนน!CG24=0,"",กรอกข้อมูลคะแนน!CG24)</f>
        <v/>
      </c>
      <c r="CU23" s="198" t="str">
        <f>IF(กรอกข้อมูลคะแนน!CH24=0,"",กรอกข้อมูลคะแนน!CH24)</f>
        <v/>
      </c>
      <c r="CV23" s="198" t="str">
        <f>IF(กรอกข้อมูลคะแนน!CI24=0,"",กรอกข้อมูลคะแนน!CI24)</f>
        <v/>
      </c>
      <c r="CW23" s="198" t="str">
        <f>IF(กรอกข้อมูลคะแนน!CJ24=0,"",กรอกข้อมูลคะแนน!CJ24)</f>
        <v/>
      </c>
      <c r="CX23" s="198" t="str">
        <f>IF(กรอกข้อมูลคะแนน!CK24=0,"",กรอกข้อมูลคะแนน!CK24)</f>
        <v/>
      </c>
      <c r="CY23" s="199" t="str">
        <f t="shared" si="8"/>
        <v/>
      </c>
      <c r="CZ23" s="200"/>
      <c r="DA23" s="202">
        <v>19</v>
      </c>
      <c r="DB23" s="201" t="str">
        <f>IF(กรอกข้อมูลคะแนน!CM24=0,"",กรอกข้อมูลคะแนน!CM24)</f>
        <v/>
      </c>
      <c r="DC23" s="201" t="str">
        <f>IF(กรอกข้อมูลคะแนน!CN24=0,"",กรอกข้อมูลคะแนน!CN24)</f>
        <v/>
      </c>
      <c r="DD23" s="201" t="str">
        <f>IF(กรอกข้อมูลคะแนน!CO24=0,"",กรอกข้อมูลคะแนน!CO24)</f>
        <v/>
      </c>
      <c r="DE23" s="201" t="str">
        <f>IF(กรอกข้อมูลคะแนน!CP24=0,"",กรอกข้อมูลคะแนน!CP24)</f>
        <v/>
      </c>
      <c r="DF23" s="201" t="str">
        <f>IF(กรอกข้อมูลคะแนน!CQ24=0,"",กรอกข้อมูลคะแนน!CQ24)</f>
        <v/>
      </c>
      <c r="DG23" s="201" t="str">
        <f>IF(กรอกข้อมูลคะแนน!CR24=0,"",กรอกข้อมูลคะแนน!CR24)</f>
        <v/>
      </c>
      <c r="DH23" s="201" t="str">
        <f>IF(กรอกข้อมูลคะแนน!CS24=0,"",กรอกข้อมูลคะแนน!CS24)</f>
        <v/>
      </c>
      <c r="DI23" s="201" t="str">
        <f>IF(กรอกข้อมูลคะแนน!CT24=0,"",กรอกข้อมูลคะแนน!CT24)</f>
        <v/>
      </c>
      <c r="DJ23" s="201" t="str">
        <f>IF(กรอกข้อมูลคะแนน!CU24=0,"",กรอกข้อมูลคะแนน!CU24)</f>
        <v/>
      </c>
      <c r="DK23" s="201" t="str">
        <f>IF(กรอกข้อมูลคะแนน!CV24=0,"",กรอกข้อมูลคะแนน!CV24)</f>
        <v/>
      </c>
      <c r="DL23" s="201" t="str">
        <f>IF(กรอกข้อมูลคะแนน!CW24=0,"",กรอกข้อมูลคะแนน!CW24)</f>
        <v/>
      </c>
      <c r="DM23" s="201" t="str">
        <f>IF(กรอกข้อมูลคะแนน!CX24=0,"",กรอกข้อมูลคะแนน!CX24)</f>
        <v/>
      </c>
      <c r="DN23" s="201" t="str">
        <f>IF(กรอกข้อมูลคะแนน!CY24=0,"",กรอกข้อมูลคะแนน!CY24)</f>
        <v/>
      </c>
      <c r="DO23" s="201" t="str">
        <f>IF(กรอกข้อมูลคะแนน!CZ24=0,"",กรอกข้อมูลคะแนน!CZ24)</f>
        <v/>
      </c>
      <c r="DP23" s="201" t="str">
        <f>IF(กรอกข้อมูลคะแนน!DA24=0,"",กรอกข้อมูลคะแนน!DA24)</f>
        <v/>
      </c>
      <c r="DQ23" s="199" t="str">
        <f>IF(กรอกข้อมูลคะแนน!DB24=0,"",IF(กรอกข้อมูลคะแนน!DB24="ร","ร",IF(กรอกข้อมูลคะแนน!DB24&gt;7.9,3,IF(กรอกข้อมูลคะแนน!DB24&gt;5.9,2,IF(กรอกข้อมูลคะแนน!DB24&gt;4.9,1,0)))))</f>
        <v/>
      </c>
    </row>
    <row r="24" spans="1:121" ht="17.100000000000001" customHeight="1" x14ac:dyDescent="0.3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213"/>
      <c r="AB24" s="157">
        <v>20</v>
      </c>
      <c r="AC24" s="192" t="str">
        <f>IF(กรอกข้อมูลทั่วไป!U23=0,"",กรอกข้อมูลทั่วไป!U23)</f>
        <v/>
      </c>
      <c r="AD24" s="193" t="str">
        <f>IF(กรอกข้อมูลคะแนน!C25=0,"",IF(กรอกข้อมูลคะแนน!C25&lt;(กรอกข้อมูลคะแนน!$C$5/2),"มผ",กรอกข้อมูลคะแนน!C25))</f>
        <v/>
      </c>
      <c r="AE24" s="193" t="str">
        <f>IF(กรอกข้อมูลคะแนน!D25=0,"",IF(กรอกข้อมูลคะแนน!D25&lt;(กรอกข้อมูลคะแนน!$D$5/2),"มผ",กรอกข้อมูลคะแนน!D25))</f>
        <v/>
      </c>
      <c r="AF24" s="193" t="str">
        <f>IF(กรอกข้อมูลคะแนน!E25=0,"",IF(กรอกข้อมูลคะแนน!E25&lt;(กรอกข้อมูลคะแนน!$E$5/2),"มผ",กรอกข้อมูลคะแนน!E25))</f>
        <v/>
      </c>
      <c r="AG24" s="193" t="str">
        <f>IF(กรอกข้อมูลคะแนน!F25=0,"",IF(กรอกข้อมูลคะแนน!F25&lt;(กรอกข้อมูลคะแนน!$F$5/2),"มผ",กรอกข้อมูลคะแนน!F25))</f>
        <v/>
      </c>
      <c r="AH24" s="193" t="str">
        <f>IF(กรอกข้อมูลคะแนน!G25=0,"",IF(กรอกข้อมูลคะแนน!G25&lt;(กรอกข้อมูลคะแนน!$G$5/2),"มผ",กรอกข้อมูลคะแนน!G25))</f>
        <v/>
      </c>
      <c r="AI24" s="193" t="str">
        <f>IF(กรอกข้อมูลคะแนน!H25=0,"",IF(กรอกข้อมูลคะแนน!H25&lt;(กรอกข้อมูลคะแนน!$H$5/2),"มผ",กรอกข้อมูลคะแนน!H25))</f>
        <v/>
      </c>
      <c r="AJ24" s="193" t="str">
        <f>IF(กรอกข้อมูลคะแนน!I25=0,"",IF(กรอกข้อมูลคะแนน!I25&lt;(กรอกข้อมูลคะแนน!$I$5/2),"มผ",กรอกข้อมูลคะแนน!I25))</f>
        <v/>
      </c>
      <c r="AK24" s="193" t="str">
        <f>IF(กรอกข้อมูลคะแนน!K25=0,"",IF(กรอกข้อมูลคะแนน!K25&lt;(กรอกข้อมูลคะแนน!$K$5/2),"มผ",กรอกข้อมูลคะแนน!K25))</f>
        <v/>
      </c>
      <c r="AL24" s="193" t="str">
        <f>IF(กรอกข้อมูลคะแนน!L25=0,"",IF(กรอกข้อมูลคะแนน!L25&lt;(กรอกข้อมูลคะแนน!$L$5/2),"มผ",กรอกข้อมูลคะแนน!L25))</f>
        <v/>
      </c>
      <c r="AM24" s="193" t="str">
        <f>IF(กรอกข้อมูลคะแนน!M25=0,"",IF(กรอกข้อมูลคะแนน!M25&lt;(กรอกข้อมูลคะแนน!$M$5/2),"มผ",กรอกข้อมูลคะแนน!M25))</f>
        <v/>
      </c>
      <c r="AN24" s="193" t="str">
        <f>IF(กรอกข้อมูลคะแนน!N25=0,"",IF(กรอกข้อมูลคะแนน!N25&lt;(กรอกข้อมูลคะแนน!$N$5/2),"มผ",กรอกข้อมูลคะแนน!N25))</f>
        <v/>
      </c>
      <c r="AO24" s="157">
        <v>20</v>
      </c>
      <c r="AP24" s="192" t="str">
        <f>IF(กรอกข้อมูลทั่วไป!U23=0,"",กรอกข้อมูลทั่วไป!U23)</f>
        <v/>
      </c>
      <c r="AQ24" s="193" t="str">
        <f>IF(กรอกข้อมูลคะแนน!O25=0,"",IF(กรอกข้อมูลคะแนน!O25&lt;(กรอกข้อมูลคะแนน!$O$5/2),"มผ",กรอกข้อมูลคะแนน!O25))</f>
        <v/>
      </c>
      <c r="AR24" s="193" t="str">
        <f>IF(กรอกข้อมูลคะแนน!P25=0,"",IF(กรอกข้อมูลคะแนน!P25&lt;(กรอกข้อมูลคะแนน!$P$5/2),"มผ",กรอกข้อมูลคะแนน!P25))</f>
        <v/>
      </c>
      <c r="AS24" s="193" t="str">
        <f>IF(กรอกข้อมูลคะแนน!Q25=0,"",IF(กรอกข้อมูลคะแนน!Q25&lt;(กรอกข้อมูลคะแนน!$Q$5/2),"มผ",กรอกข้อมูลคะแนน!Q25))</f>
        <v/>
      </c>
      <c r="AT24" s="193" t="str">
        <f>IF(กรอกข้อมูลคะแนน!S25=0,"",IF(กรอกข้อมูลคะแนน!S25&lt;(กรอกข้อมูลคะแนน!$S$5/2),"มผ",กรอกข้อมูลคะแนน!S25))</f>
        <v/>
      </c>
      <c r="AU24" s="193" t="str">
        <f>IF(กรอกข้อมูลคะแนน!T25=0,"",IF(กรอกข้อมูลคะแนน!T25&lt;(กรอกข้อมูลคะแนน!$T$5/2),"มผ",กรอกข้อมูลคะแนน!T25))</f>
        <v/>
      </c>
      <c r="AV24" s="193" t="str">
        <f>IF(กรอกข้อมูลคะแนน!U25=0,"",IF(กรอกข้อมูลคะแนน!U25&lt;(กรอกข้อมูลคะแนน!$U$5/2),"มผ",กรอกข้อมูลคะแนน!U25))</f>
        <v/>
      </c>
      <c r="AW24" s="193" t="str">
        <f>IF(กรอกข้อมูลคะแนน!V25=0,"",IF(กรอกข้อมูลคะแนน!V25&lt;(กรอกข้อมูลคะแนน!$V$5/2),"มผ",กรอกข้อมูลคะแนน!V25))</f>
        <v/>
      </c>
      <c r="AX24" s="193" t="str">
        <f>IF(กรอกข้อมูลคะแนน!W25=0,"",IF(กรอกข้อมูลคะแนน!W25&lt;(กรอกข้อมูลคะแนน!$W$5/2),"มผ",กรอกข้อมูลคะแนน!W25))</f>
        <v/>
      </c>
      <c r="AY24" s="193" t="str">
        <f>IF(กรอกข้อมูลคะแนน!X25=0,"",IF(กรอกข้อมูลคะแนน!X25&lt;(กรอกข้อมูลคะแนน!$X$5/2),"มผ",กรอกข้อมูลคะแนน!X25))</f>
        <v/>
      </c>
      <c r="AZ24" s="193" t="str">
        <f>IF(กรอกข้อมูลคะแนน!Y25=0,"",IF(กรอกข้อมูลคะแนน!Y25&lt;(กรอกข้อมูลคะแนน!$Y$5/2),"มผ",กรอกข้อมูลคะแนน!Y25))</f>
        <v/>
      </c>
      <c r="BA24" s="194" t="str">
        <f>IF(กรอกข้อมูลคะแนน!AA25=0,"",กรอกข้อมูลคะแนน!AA25)</f>
        <v/>
      </c>
      <c r="BB24" s="157">
        <v>20</v>
      </c>
      <c r="BC24" s="192" t="str">
        <f>IF(กรอกข้อมูลทั่วไป!U23=0,"",กรอกข้อมูลทั่วไป!U23)</f>
        <v/>
      </c>
      <c r="BD24" s="193" t="str">
        <f>IF(กรอกข้อมูลคะแนน!AB25=0,"",IF(กรอกข้อมูลคะแนน!AB25&lt;(กรอกข้อมูลคะแนน!$AB$5/2),"มผ",กรอกข้อมูลคะแนน!AB25))</f>
        <v/>
      </c>
      <c r="BE24" s="193" t="str">
        <f>IF(กรอกข้อมูลคะแนน!AC25=0,"",IF(กรอกข้อมูลคะแนน!AC25&lt;(กรอกข้อมูลคะแนน!$AC$5/2),"มผ",กรอกข้อมูลคะแนน!AC25))</f>
        <v/>
      </c>
      <c r="BF24" s="193" t="str">
        <f>IF(กรอกข้อมูลคะแนน!AD25=0,"",IF(กรอกข้อมูลคะแนน!AD25&lt;(กรอกข้อมูลคะแนน!$AD$5/2),"มผ",กรอกข้อมูลคะแนน!AD25))</f>
        <v/>
      </c>
      <c r="BG24" s="193" t="str">
        <f>IF(กรอกข้อมูลคะแนน!AE25=0,"",IF(กรอกข้อมูลคะแนน!AE25&lt;(กรอกข้อมูลคะแนน!$AE$5/2),"มผ",กรอกข้อมูลคะแนน!AE25))</f>
        <v/>
      </c>
      <c r="BH24" s="193" t="str">
        <f>IF(กรอกข้อมูลคะแนน!AF25=0,"",IF(กรอกข้อมูลคะแนน!AF25&lt;(กรอกข้อมูลคะแนน!$AF$5/2),"มผ",กรอกข้อมูลคะแนน!AF25))</f>
        <v/>
      </c>
      <c r="BI24" s="193" t="str">
        <f>IF(กรอกข้อมูลคะแนน!AG25=0,"",IF(กรอกข้อมูลคะแนน!AG25&lt;(กรอกข้อมูลคะแนน!$AG$5/2),"มผ",กรอกข้อมูลคะแนน!AG25))</f>
        <v/>
      </c>
      <c r="BJ24" s="193" t="str">
        <f>IF(กรอกข้อมูลคะแนน!AH25=0,"",IF(กรอกข้อมูลคะแนน!AH25&lt;(กรอกข้อมูลคะแนน!$AH$5/2),"มผ",กรอกข้อมูลคะแนน!AH25))</f>
        <v/>
      </c>
      <c r="BK24" s="193" t="str">
        <f>IF(กรอกข้อมูลคะแนน!AJ25=0,"",IF(กรอกข้อมูลคะแนน!AJ25&lt;(กรอกข้อมูลคะแนน!$AJ$5/2),"มผ",กรอกข้อมูลคะแนน!AJ25))</f>
        <v/>
      </c>
      <c r="BL24" s="193" t="str">
        <f>IF(กรอกข้อมูลคะแนน!AK25=0,"",IF(กรอกข้อมูลคะแนน!AK25&lt;(กรอกข้อมูลคะแนน!$AK$5/2),"มผ",กรอกข้อมูลคะแนน!AK25))</f>
        <v/>
      </c>
      <c r="BM24" s="193" t="str">
        <f>IF(กรอกข้อมูลคะแนน!AL25=0,"",IF(กรอกข้อมูลคะแนน!AL25&lt;(กรอกข้อมูลคะแนน!$AL$5/2),"มผ",กรอกข้อมูลคะแนน!AL25))</f>
        <v/>
      </c>
      <c r="BN24" s="193" t="str">
        <f>IF(กรอกข้อมูลคะแนน!AM25=0,"",IF(กรอกข้อมูลคะแนน!AM25&lt;(กรอกข้อมูลคะแนน!$AM$5/2),"มผ",กรอกข้อมูลคะแนน!AM25))</f>
        <v/>
      </c>
      <c r="BO24" s="157">
        <v>20</v>
      </c>
      <c r="BP24" s="192" t="str">
        <f t="shared" si="2"/>
        <v/>
      </c>
      <c r="BQ24" s="193" t="str">
        <f>IF(กรอกข้อมูลคะแนน!AN25=0,"",IF(กรอกข้อมูลคะแนน!AN25&lt;(กรอกข้อมูลคะแนน!$AN$5/2),"มผ",กรอกข้อมูลคะแนน!AN25))</f>
        <v/>
      </c>
      <c r="BR24" s="193" t="str">
        <f>IF(กรอกข้อมูลคะแนน!AO25=0,"",IF(กรอกข้อมูลคะแนน!AO25&lt;(กรอกข้อมูลคะแนน!$AO$5/2),"มผ",กรอกข้อมูลคะแนน!AO25))</f>
        <v/>
      </c>
      <c r="BS24" s="193" t="str">
        <f>IF(กรอกข้อมูลคะแนน!AP25=0,"",IF(กรอกข้อมูลคะแนน!AP25&lt;(กรอกข้อมูลคะแนน!$AP$5/2),"มผ",กรอกข้อมูลคะแนน!AP25))</f>
        <v/>
      </c>
      <c r="BT24" s="193" t="str">
        <f>IF(กรอกข้อมูลคะแนน!AR25=0,"",IF(กรอกข้อมูลคะแนน!AR25&lt;(กรอกข้อมูลคะแนน!$AR$5/2),"มผ",กรอกข้อมูลคะแนน!AR25))</f>
        <v/>
      </c>
      <c r="BU24" s="193" t="str">
        <f>IF(กรอกข้อมูลคะแนน!AS25=0,"",IF(กรอกข้อมูลคะแนน!AS25&lt;(กรอกข้อมูลคะแนน!$AS$5/2),"มผ",กรอกข้อมูลคะแนน!AS25))</f>
        <v/>
      </c>
      <c r="BV24" s="193" t="str">
        <f>IF(กรอกข้อมูลคะแนน!AT25=0,"",IF(กรอกข้อมูลคะแนน!AT25&lt;(กรอกข้อมูลคะแนน!$AT$5/2),"มผ",กรอกข้อมูลคะแนน!AT25))</f>
        <v/>
      </c>
      <c r="BW24" s="193" t="str">
        <f>IF(กรอกข้อมูลคะแนน!AU25=0,"",IF(กรอกข้อมูลคะแนน!AU25&lt;(กรอกข้อมูลคะแนน!$AU$5/2),"มผ",กรอกข้อมูลคะแนน!AU25))</f>
        <v/>
      </c>
      <c r="BX24" s="193" t="str">
        <f>IF(กรอกข้อมูลคะแนน!AV25=0,"",IF(กรอกข้อมูลคะแนน!AV25&lt;(กรอกข้อมูลคะแนน!$AV$5/2),"มผ",กรอกข้อมูลคะแนน!AV25))</f>
        <v/>
      </c>
      <c r="BY24" s="193" t="str">
        <f>IF(กรอกข้อมูลคะแนน!AW25=0,"",IF(กรอกข้อมูลคะแนน!AW25&lt;(กรอกข้อมูลคะแนน!$AW$5/2),"มผ",กรอกข้อมูลคะแนน!AW25))</f>
        <v/>
      </c>
      <c r="BZ24" s="193" t="str">
        <f>IF(กรอกข้อมูลคะแนน!AX25=0,"",IF(กรอกข้อมูลคะแนน!AX25&lt;(กรอกข้อมูลคะแนน!$AX$5/2),"มผ",กรอกข้อมูลคะแนน!AX25))</f>
        <v/>
      </c>
      <c r="CA24" s="194" t="str">
        <f>IF(กรอกข้อมูลคะแนน!AZ25=0,"",กรอกข้อมูลคะแนน!AZ25)</f>
        <v/>
      </c>
      <c r="CB24" s="157">
        <v>20</v>
      </c>
      <c r="CC24" s="194" t="str">
        <f t="shared" si="3"/>
        <v/>
      </c>
      <c r="CD24" s="194" t="str">
        <f t="shared" si="4"/>
        <v/>
      </c>
      <c r="CE24" s="195" t="str">
        <f>IF(กรอกข้อมูลคะแนน!BD25=0,"",กรอกข้อมูลคะแนน!BD25)</f>
        <v/>
      </c>
      <c r="CF24" s="195" t="str">
        <f>IF(กรอกข้อมูลคะแนน!BC25=0,"",กรอกข้อมูลคะแนน!BC25)</f>
        <v/>
      </c>
      <c r="CG24" s="195" t="str">
        <f t="shared" si="0"/>
        <v/>
      </c>
      <c r="CH24" s="195" t="str">
        <f>IF(กรอกข้อมูลคะแนน!BH25=0,"",กรอกข้อมูลคะแนน!BH25)</f>
        <v/>
      </c>
      <c r="CI24" s="195" t="str">
        <f>IF(กรอกข้อมูลคะแนน!BF25=0,"",กรอกข้อมูลคะแนน!BF25)</f>
        <v/>
      </c>
      <c r="CJ24" s="195" t="str">
        <f t="shared" si="1"/>
        <v/>
      </c>
      <c r="CK24" s="178" t="str">
        <f t="shared" si="5"/>
        <v/>
      </c>
      <c r="CL24" s="178" t="str">
        <f t="shared" si="6"/>
        <v/>
      </c>
      <c r="CM24" s="195" t="str">
        <f t="shared" si="7"/>
        <v/>
      </c>
      <c r="CN24" s="194" t="str">
        <f>IF(CM24="","",IF(CM24="ร","ร",VLOOKUP(CM24,ช่วงคะแนน!$H$8:$I$15,2)))</f>
        <v/>
      </c>
      <c r="CO24" s="196"/>
      <c r="CP24" s="202">
        <v>20</v>
      </c>
      <c r="CQ24" s="198" t="str">
        <f>IF(กรอกข้อมูลคะแนน!CD25=0,"",กรอกข้อมูลคะแนน!CD25)</f>
        <v/>
      </c>
      <c r="CR24" s="198" t="str">
        <f>IF(กรอกข้อมูลคะแนน!CE25=0,"",กรอกข้อมูลคะแนน!CE25)</f>
        <v/>
      </c>
      <c r="CS24" s="198" t="str">
        <f>IF(กรอกข้อมูลคะแนน!CF25=0,"",กรอกข้อมูลคะแนน!CF25)</f>
        <v/>
      </c>
      <c r="CT24" s="198" t="str">
        <f>IF(กรอกข้อมูลคะแนน!CG25=0,"",กรอกข้อมูลคะแนน!CG25)</f>
        <v/>
      </c>
      <c r="CU24" s="198" t="str">
        <f>IF(กรอกข้อมูลคะแนน!CH25=0,"",กรอกข้อมูลคะแนน!CH25)</f>
        <v/>
      </c>
      <c r="CV24" s="198" t="str">
        <f>IF(กรอกข้อมูลคะแนน!CI25=0,"",กรอกข้อมูลคะแนน!CI25)</f>
        <v/>
      </c>
      <c r="CW24" s="198" t="str">
        <f>IF(กรอกข้อมูลคะแนน!CJ25=0,"",กรอกข้อมูลคะแนน!CJ25)</f>
        <v/>
      </c>
      <c r="CX24" s="198" t="str">
        <f>IF(กรอกข้อมูลคะแนน!CK25=0,"",กรอกข้อมูลคะแนน!CK25)</f>
        <v/>
      </c>
      <c r="CY24" s="199" t="str">
        <f t="shared" si="8"/>
        <v/>
      </c>
      <c r="CZ24" s="200"/>
      <c r="DA24" s="202">
        <v>20</v>
      </c>
      <c r="DB24" s="201" t="str">
        <f>IF(กรอกข้อมูลคะแนน!CM25=0,"",กรอกข้อมูลคะแนน!CM25)</f>
        <v/>
      </c>
      <c r="DC24" s="201" t="str">
        <f>IF(กรอกข้อมูลคะแนน!CN25=0,"",กรอกข้อมูลคะแนน!CN25)</f>
        <v/>
      </c>
      <c r="DD24" s="201" t="str">
        <f>IF(กรอกข้อมูลคะแนน!CO25=0,"",กรอกข้อมูลคะแนน!CO25)</f>
        <v/>
      </c>
      <c r="DE24" s="201" t="str">
        <f>IF(กรอกข้อมูลคะแนน!CP25=0,"",กรอกข้อมูลคะแนน!CP25)</f>
        <v/>
      </c>
      <c r="DF24" s="201" t="str">
        <f>IF(กรอกข้อมูลคะแนน!CQ25=0,"",กรอกข้อมูลคะแนน!CQ25)</f>
        <v/>
      </c>
      <c r="DG24" s="201" t="str">
        <f>IF(กรอกข้อมูลคะแนน!CR25=0,"",กรอกข้อมูลคะแนน!CR25)</f>
        <v/>
      </c>
      <c r="DH24" s="201" t="str">
        <f>IF(กรอกข้อมูลคะแนน!CS25=0,"",กรอกข้อมูลคะแนน!CS25)</f>
        <v/>
      </c>
      <c r="DI24" s="201" t="str">
        <f>IF(กรอกข้อมูลคะแนน!CT25=0,"",กรอกข้อมูลคะแนน!CT25)</f>
        <v/>
      </c>
      <c r="DJ24" s="201" t="str">
        <f>IF(กรอกข้อมูลคะแนน!CU25=0,"",กรอกข้อมูลคะแนน!CU25)</f>
        <v/>
      </c>
      <c r="DK24" s="201" t="str">
        <f>IF(กรอกข้อมูลคะแนน!CV25=0,"",กรอกข้อมูลคะแนน!CV25)</f>
        <v/>
      </c>
      <c r="DL24" s="201" t="str">
        <f>IF(กรอกข้อมูลคะแนน!CW25=0,"",กรอกข้อมูลคะแนน!CW25)</f>
        <v/>
      </c>
      <c r="DM24" s="201" t="str">
        <f>IF(กรอกข้อมูลคะแนน!CX25=0,"",กรอกข้อมูลคะแนน!CX25)</f>
        <v/>
      </c>
      <c r="DN24" s="201" t="str">
        <f>IF(กรอกข้อมูลคะแนน!CY25=0,"",กรอกข้อมูลคะแนน!CY25)</f>
        <v/>
      </c>
      <c r="DO24" s="201" t="str">
        <f>IF(กรอกข้อมูลคะแนน!CZ25=0,"",กรอกข้อมูลคะแนน!CZ25)</f>
        <v/>
      </c>
      <c r="DP24" s="201" t="str">
        <f>IF(กรอกข้อมูลคะแนน!DA25=0,"",กรอกข้อมูลคะแนน!DA25)</f>
        <v/>
      </c>
      <c r="DQ24" s="199" t="str">
        <f>IF(กรอกข้อมูลคะแนน!DB25=0,"",IF(กรอกข้อมูลคะแนน!DB25="ร","ร",IF(กรอกข้อมูลคะแนน!DB25&gt;7.9,3,IF(กรอกข้อมูลคะแนน!DB25&gt;5.9,2,IF(กรอกข้อมูลคะแนน!DB25&gt;4.9,1,0)))))</f>
        <v/>
      </c>
    </row>
    <row r="25" spans="1:121" ht="17.100000000000001" customHeight="1" x14ac:dyDescent="0.45">
      <c r="A25" s="175"/>
      <c r="B25" s="214" t="s">
        <v>73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214" t="s">
        <v>74</v>
      </c>
      <c r="Q25" s="154"/>
      <c r="R25" s="154"/>
      <c r="S25" s="154"/>
      <c r="T25" s="154"/>
      <c r="U25" s="154"/>
      <c r="V25" s="154"/>
      <c r="W25" s="154"/>
      <c r="X25" s="154"/>
      <c r="Y25" s="154"/>
      <c r="Z25" s="175"/>
      <c r="AA25" s="175"/>
      <c r="AB25" s="157">
        <v>21</v>
      </c>
      <c r="AC25" s="192" t="str">
        <f>IF(กรอกข้อมูลทั่วไป!U24=0,"",กรอกข้อมูลทั่วไป!U24)</f>
        <v/>
      </c>
      <c r="AD25" s="193" t="str">
        <f>IF(กรอกข้อมูลคะแนน!C26=0,"",IF(กรอกข้อมูลคะแนน!C26&lt;(กรอกข้อมูลคะแนน!$C$5/2),"มผ",กรอกข้อมูลคะแนน!C26))</f>
        <v/>
      </c>
      <c r="AE25" s="193" t="str">
        <f>IF(กรอกข้อมูลคะแนน!D26=0,"",IF(กรอกข้อมูลคะแนน!D26&lt;(กรอกข้อมูลคะแนน!$D$5/2),"มผ",กรอกข้อมูลคะแนน!D26))</f>
        <v/>
      </c>
      <c r="AF25" s="193" t="str">
        <f>IF(กรอกข้อมูลคะแนน!E26=0,"",IF(กรอกข้อมูลคะแนน!E26&lt;(กรอกข้อมูลคะแนน!$E$5/2),"มผ",กรอกข้อมูลคะแนน!E26))</f>
        <v/>
      </c>
      <c r="AG25" s="193" t="str">
        <f>IF(กรอกข้อมูลคะแนน!F26=0,"",IF(กรอกข้อมูลคะแนน!F26&lt;(กรอกข้อมูลคะแนน!$F$5/2),"มผ",กรอกข้อมูลคะแนน!F26))</f>
        <v/>
      </c>
      <c r="AH25" s="193" t="str">
        <f>IF(กรอกข้อมูลคะแนน!G26=0,"",IF(กรอกข้อมูลคะแนน!G26&lt;(กรอกข้อมูลคะแนน!$G$5/2),"มผ",กรอกข้อมูลคะแนน!G26))</f>
        <v/>
      </c>
      <c r="AI25" s="193" t="str">
        <f>IF(กรอกข้อมูลคะแนน!H26=0,"",IF(กรอกข้อมูลคะแนน!H26&lt;(กรอกข้อมูลคะแนน!$H$5/2),"มผ",กรอกข้อมูลคะแนน!H26))</f>
        <v/>
      </c>
      <c r="AJ25" s="193" t="str">
        <f>IF(กรอกข้อมูลคะแนน!I26=0,"",IF(กรอกข้อมูลคะแนน!I26&lt;(กรอกข้อมูลคะแนน!$I$5/2),"มผ",กรอกข้อมูลคะแนน!I26))</f>
        <v/>
      </c>
      <c r="AK25" s="193" t="str">
        <f>IF(กรอกข้อมูลคะแนน!K26=0,"",IF(กรอกข้อมูลคะแนน!K26&lt;(กรอกข้อมูลคะแนน!$K$5/2),"มผ",กรอกข้อมูลคะแนน!K26))</f>
        <v/>
      </c>
      <c r="AL25" s="193" t="str">
        <f>IF(กรอกข้อมูลคะแนน!L26=0,"",IF(กรอกข้อมูลคะแนน!L26&lt;(กรอกข้อมูลคะแนน!$L$5/2),"มผ",กรอกข้อมูลคะแนน!L26))</f>
        <v/>
      </c>
      <c r="AM25" s="193" t="str">
        <f>IF(กรอกข้อมูลคะแนน!M26=0,"",IF(กรอกข้อมูลคะแนน!M26&lt;(กรอกข้อมูลคะแนน!$M$5/2),"มผ",กรอกข้อมูลคะแนน!M26))</f>
        <v/>
      </c>
      <c r="AN25" s="193" t="str">
        <f>IF(กรอกข้อมูลคะแนน!N26=0,"",IF(กรอกข้อมูลคะแนน!N26&lt;(กรอกข้อมูลคะแนน!$N$5/2),"มผ",กรอกข้อมูลคะแนน!N26))</f>
        <v/>
      </c>
      <c r="AO25" s="157">
        <v>21</v>
      </c>
      <c r="AP25" s="192" t="str">
        <f>IF(กรอกข้อมูลทั่วไป!U24=0,"",กรอกข้อมูลทั่วไป!U24)</f>
        <v/>
      </c>
      <c r="AQ25" s="193" t="str">
        <f>IF(กรอกข้อมูลคะแนน!O26=0,"",IF(กรอกข้อมูลคะแนน!O26&lt;(กรอกข้อมูลคะแนน!$O$5/2),"มผ",กรอกข้อมูลคะแนน!O26))</f>
        <v/>
      </c>
      <c r="AR25" s="193" t="str">
        <f>IF(กรอกข้อมูลคะแนน!P26=0,"",IF(กรอกข้อมูลคะแนน!P26&lt;(กรอกข้อมูลคะแนน!$P$5/2),"มผ",กรอกข้อมูลคะแนน!P26))</f>
        <v/>
      </c>
      <c r="AS25" s="193" t="str">
        <f>IF(กรอกข้อมูลคะแนน!Q26=0,"",IF(กรอกข้อมูลคะแนน!Q26&lt;(กรอกข้อมูลคะแนน!$Q$5/2),"มผ",กรอกข้อมูลคะแนน!Q26))</f>
        <v/>
      </c>
      <c r="AT25" s="193" t="str">
        <f>IF(กรอกข้อมูลคะแนน!S26=0,"",IF(กรอกข้อมูลคะแนน!S26&lt;(กรอกข้อมูลคะแนน!$S$5/2),"มผ",กรอกข้อมูลคะแนน!S26))</f>
        <v/>
      </c>
      <c r="AU25" s="193" t="str">
        <f>IF(กรอกข้อมูลคะแนน!T26=0,"",IF(กรอกข้อมูลคะแนน!T26&lt;(กรอกข้อมูลคะแนน!$T$5/2),"มผ",กรอกข้อมูลคะแนน!T26))</f>
        <v/>
      </c>
      <c r="AV25" s="193" t="str">
        <f>IF(กรอกข้อมูลคะแนน!U26=0,"",IF(กรอกข้อมูลคะแนน!U26&lt;(กรอกข้อมูลคะแนน!$U$5/2),"มผ",กรอกข้อมูลคะแนน!U26))</f>
        <v/>
      </c>
      <c r="AW25" s="193" t="str">
        <f>IF(กรอกข้อมูลคะแนน!V26=0,"",IF(กรอกข้อมูลคะแนน!V26&lt;(กรอกข้อมูลคะแนน!$V$5/2),"มผ",กรอกข้อมูลคะแนน!V26))</f>
        <v/>
      </c>
      <c r="AX25" s="193" t="str">
        <f>IF(กรอกข้อมูลคะแนน!W26=0,"",IF(กรอกข้อมูลคะแนน!W26&lt;(กรอกข้อมูลคะแนน!$W$5/2),"มผ",กรอกข้อมูลคะแนน!W26))</f>
        <v/>
      </c>
      <c r="AY25" s="193" t="str">
        <f>IF(กรอกข้อมูลคะแนน!X26=0,"",IF(กรอกข้อมูลคะแนน!X26&lt;(กรอกข้อมูลคะแนน!$X$5/2),"มผ",กรอกข้อมูลคะแนน!X26))</f>
        <v/>
      </c>
      <c r="AZ25" s="193" t="str">
        <f>IF(กรอกข้อมูลคะแนน!Y26=0,"",IF(กรอกข้อมูลคะแนน!Y26&lt;(กรอกข้อมูลคะแนน!$Y$5/2),"มผ",กรอกข้อมูลคะแนน!Y26))</f>
        <v/>
      </c>
      <c r="BA25" s="194" t="str">
        <f>IF(กรอกข้อมูลคะแนน!AA26=0,"",กรอกข้อมูลคะแนน!AA26)</f>
        <v/>
      </c>
      <c r="BB25" s="157">
        <v>21</v>
      </c>
      <c r="BC25" s="192" t="str">
        <f>IF(กรอกข้อมูลทั่วไป!U24=0,"",กรอกข้อมูลทั่วไป!U24)</f>
        <v/>
      </c>
      <c r="BD25" s="193" t="str">
        <f>IF(กรอกข้อมูลคะแนน!AB26=0,"",IF(กรอกข้อมูลคะแนน!AB26&lt;(กรอกข้อมูลคะแนน!$AB$5/2),"มผ",กรอกข้อมูลคะแนน!AB26))</f>
        <v/>
      </c>
      <c r="BE25" s="193" t="str">
        <f>IF(กรอกข้อมูลคะแนน!AC26=0,"",IF(กรอกข้อมูลคะแนน!AC26&lt;(กรอกข้อมูลคะแนน!$AC$5/2),"มผ",กรอกข้อมูลคะแนน!AC26))</f>
        <v/>
      </c>
      <c r="BF25" s="193" t="str">
        <f>IF(กรอกข้อมูลคะแนน!AD26=0,"",IF(กรอกข้อมูลคะแนน!AD26&lt;(กรอกข้อมูลคะแนน!$AD$5/2),"มผ",กรอกข้อมูลคะแนน!AD26))</f>
        <v/>
      </c>
      <c r="BG25" s="193" t="str">
        <f>IF(กรอกข้อมูลคะแนน!AE26=0,"",IF(กรอกข้อมูลคะแนน!AE26&lt;(กรอกข้อมูลคะแนน!$AE$5/2),"มผ",กรอกข้อมูลคะแนน!AE26))</f>
        <v/>
      </c>
      <c r="BH25" s="193" t="str">
        <f>IF(กรอกข้อมูลคะแนน!AF26=0,"",IF(กรอกข้อมูลคะแนน!AF26&lt;(กรอกข้อมูลคะแนน!$AF$5/2),"มผ",กรอกข้อมูลคะแนน!AF26))</f>
        <v/>
      </c>
      <c r="BI25" s="193" t="str">
        <f>IF(กรอกข้อมูลคะแนน!AG26=0,"",IF(กรอกข้อมูลคะแนน!AG26&lt;(กรอกข้อมูลคะแนน!$AG$5/2),"มผ",กรอกข้อมูลคะแนน!AG26))</f>
        <v/>
      </c>
      <c r="BJ25" s="193" t="str">
        <f>IF(กรอกข้อมูลคะแนน!AH26=0,"",IF(กรอกข้อมูลคะแนน!AH26&lt;(กรอกข้อมูลคะแนน!$AH$5/2),"มผ",กรอกข้อมูลคะแนน!AH26))</f>
        <v/>
      </c>
      <c r="BK25" s="193" t="str">
        <f>IF(กรอกข้อมูลคะแนน!AJ26=0,"",IF(กรอกข้อมูลคะแนน!AJ26&lt;(กรอกข้อมูลคะแนน!$AJ$5/2),"มผ",กรอกข้อมูลคะแนน!AJ26))</f>
        <v/>
      </c>
      <c r="BL25" s="193" t="str">
        <f>IF(กรอกข้อมูลคะแนน!AK26=0,"",IF(กรอกข้อมูลคะแนน!AK26&lt;(กรอกข้อมูลคะแนน!$AK$5/2),"มผ",กรอกข้อมูลคะแนน!AK26))</f>
        <v/>
      </c>
      <c r="BM25" s="193" t="str">
        <f>IF(กรอกข้อมูลคะแนน!AL26=0,"",IF(กรอกข้อมูลคะแนน!AL26&lt;(กรอกข้อมูลคะแนน!$AL$5/2),"มผ",กรอกข้อมูลคะแนน!AL26))</f>
        <v/>
      </c>
      <c r="BN25" s="193" t="str">
        <f>IF(กรอกข้อมูลคะแนน!AM26=0,"",IF(กรอกข้อมูลคะแนน!AM26&lt;(กรอกข้อมูลคะแนน!$AM$5/2),"มผ",กรอกข้อมูลคะแนน!AM26))</f>
        <v/>
      </c>
      <c r="BO25" s="157">
        <v>21</v>
      </c>
      <c r="BP25" s="192" t="str">
        <f t="shared" si="2"/>
        <v/>
      </c>
      <c r="BQ25" s="193" t="str">
        <f>IF(กรอกข้อมูลคะแนน!AN26=0,"",IF(กรอกข้อมูลคะแนน!AN26&lt;(กรอกข้อมูลคะแนน!$AN$5/2),"มผ",กรอกข้อมูลคะแนน!AN26))</f>
        <v/>
      </c>
      <c r="BR25" s="193" t="str">
        <f>IF(กรอกข้อมูลคะแนน!AO26=0,"",IF(กรอกข้อมูลคะแนน!AO26&lt;(กรอกข้อมูลคะแนน!$AO$5/2),"มผ",กรอกข้อมูลคะแนน!AO26))</f>
        <v/>
      </c>
      <c r="BS25" s="193" t="str">
        <f>IF(กรอกข้อมูลคะแนน!AP26=0,"",IF(กรอกข้อมูลคะแนน!AP26&lt;(กรอกข้อมูลคะแนน!$AP$5/2),"มผ",กรอกข้อมูลคะแนน!AP26))</f>
        <v/>
      </c>
      <c r="BT25" s="193" t="str">
        <f>IF(กรอกข้อมูลคะแนน!AR26=0,"",IF(กรอกข้อมูลคะแนน!AR26&lt;(กรอกข้อมูลคะแนน!$AR$5/2),"มผ",กรอกข้อมูลคะแนน!AR26))</f>
        <v/>
      </c>
      <c r="BU25" s="193" t="str">
        <f>IF(กรอกข้อมูลคะแนน!AS26=0,"",IF(กรอกข้อมูลคะแนน!AS26&lt;(กรอกข้อมูลคะแนน!$AS$5/2),"มผ",กรอกข้อมูลคะแนน!AS26))</f>
        <v/>
      </c>
      <c r="BV25" s="193" t="str">
        <f>IF(กรอกข้อมูลคะแนน!AT26=0,"",IF(กรอกข้อมูลคะแนน!AT26&lt;(กรอกข้อมูลคะแนน!$AT$5/2),"มผ",กรอกข้อมูลคะแนน!AT26))</f>
        <v/>
      </c>
      <c r="BW25" s="193" t="str">
        <f>IF(กรอกข้อมูลคะแนน!AU26=0,"",IF(กรอกข้อมูลคะแนน!AU26&lt;(กรอกข้อมูลคะแนน!$AU$5/2),"มผ",กรอกข้อมูลคะแนน!AU26))</f>
        <v/>
      </c>
      <c r="BX25" s="193" t="str">
        <f>IF(กรอกข้อมูลคะแนน!AV26=0,"",IF(กรอกข้อมูลคะแนน!AV26&lt;(กรอกข้อมูลคะแนน!$AV$5/2),"มผ",กรอกข้อมูลคะแนน!AV26))</f>
        <v/>
      </c>
      <c r="BY25" s="193" t="str">
        <f>IF(กรอกข้อมูลคะแนน!AW26=0,"",IF(กรอกข้อมูลคะแนน!AW26&lt;(กรอกข้อมูลคะแนน!$AW$5/2),"มผ",กรอกข้อมูลคะแนน!AW26))</f>
        <v/>
      </c>
      <c r="BZ25" s="193" t="str">
        <f>IF(กรอกข้อมูลคะแนน!AX26=0,"",IF(กรอกข้อมูลคะแนน!AX26&lt;(กรอกข้อมูลคะแนน!$AX$5/2),"มผ",กรอกข้อมูลคะแนน!AX26))</f>
        <v/>
      </c>
      <c r="CA25" s="194" t="str">
        <f>IF(กรอกข้อมูลคะแนน!AZ26=0,"",กรอกข้อมูลคะแนน!AZ26)</f>
        <v/>
      </c>
      <c r="CB25" s="157">
        <v>21</v>
      </c>
      <c r="CC25" s="194" t="str">
        <f t="shared" si="3"/>
        <v/>
      </c>
      <c r="CD25" s="194" t="str">
        <f t="shared" si="4"/>
        <v/>
      </c>
      <c r="CE25" s="195" t="str">
        <f>IF(กรอกข้อมูลคะแนน!BD26=0,"",กรอกข้อมูลคะแนน!BD26)</f>
        <v/>
      </c>
      <c r="CF25" s="195" t="str">
        <f>IF(กรอกข้อมูลคะแนน!BC26=0,"",กรอกข้อมูลคะแนน!BC26)</f>
        <v/>
      </c>
      <c r="CG25" s="195" t="str">
        <f t="shared" si="0"/>
        <v/>
      </c>
      <c r="CH25" s="195" t="str">
        <f>IF(กรอกข้อมูลคะแนน!BH26=0,"",กรอกข้อมูลคะแนน!BH26)</f>
        <v/>
      </c>
      <c r="CI25" s="195" t="str">
        <f>IF(กรอกข้อมูลคะแนน!BF26=0,"",กรอกข้อมูลคะแนน!BF26)</f>
        <v/>
      </c>
      <c r="CJ25" s="195" t="str">
        <f t="shared" si="1"/>
        <v/>
      </c>
      <c r="CK25" s="178" t="str">
        <f t="shared" si="5"/>
        <v/>
      </c>
      <c r="CL25" s="178" t="str">
        <f t="shared" si="6"/>
        <v/>
      </c>
      <c r="CM25" s="195" t="str">
        <f t="shared" si="7"/>
        <v/>
      </c>
      <c r="CN25" s="194" t="str">
        <f>IF(CM25="","",IF(CM25="ร","ร",VLOOKUP(CM25,ช่วงคะแนน!$H$8:$I$15,2)))</f>
        <v/>
      </c>
      <c r="CO25" s="196"/>
      <c r="CP25" s="202">
        <v>21</v>
      </c>
      <c r="CQ25" s="198" t="str">
        <f>IF(กรอกข้อมูลคะแนน!CD26=0,"",กรอกข้อมูลคะแนน!CD26)</f>
        <v/>
      </c>
      <c r="CR25" s="198" t="str">
        <f>IF(กรอกข้อมูลคะแนน!CE26=0,"",กรอกข้อมูลคะแนน!CE26)</f>
        <v/>
      </c>
      <c r="CS25" s="198" t="str">
        <f>IF(กรอกข้อมูลคะแนน!CF26=0,"",กรอกข้อมูลคะแนน!CF26)</f>
        <v/>
      </c>
      <c r="CT25" s="198" t="str">
        <f>IF(กรอกข้อมูลคะแนน!CG26=0,"",กรอกข้อมูลคะแนน!CG26)</f>
        <v/>
      </c>
      <c r="CU25" s="198" t="str">
        <f>IF(กรอกข้อมูลคะแนน!CH26=0,"",กรอกข้อมูลคะแนน!CH26)</f>
        <v/>
      </c>
      <c r="CV25" s="198" t="str">
        <f>IF(กรอกข้อมูลคะแนน!CI26=0,"",กรอกข้อมูลคะแนน!CI26)</f>
        <v/>
      </c>
      <c r="CW25" s="198" t="str">
        <f>IF(กรอกข้อมูลคะแนน!CJ26=0,"",กรอกข้อมูลคะแนน!CJ26)</f>
        <v/>
      </c>
      <c r="CX25" s="198" t="str">
        <f>IF(กรอกข้อมูลคะแนน!CK26=0,"",กรอกข้อมูลคะแนน!CK26)</f>
        <v/>
      </c>
      <c r="CY25" s="199" t="str">
        <f t="shared" si="8"/>
        <v/>
      </c>
      <c r="CZ25" s="200"/>
      <c r="DA25" s="202">
        <v>21</v>
      </c>
      <c r="DB25" s="201" t="str">
        <f>IF(กรอกข้อมูลคะแนน!CM26=0,"",กรอกข้อมูลคะแนน!CM26)</f>
        <v/>
      </c>
      <c r="DC25" s="201" t="str">
        <f>IF(กรอกข้อมูลคะแนน!CN26=0,"",กรอกข้อมูลคะแนน!CN26)</f>
        <v/>
      </c>
      <c r="DD25" s="201" t="str">
        <f>IF(กรอกข้อมูลคะแนน!CO26=0,"",กรอกข้อมูลคะแนน!CO26)</f>
        <v/>
      </c>
      <c r="DE25" s="201" t="str">
        <f>IF(กรอกข้อมูลคะแนน!CP26=0,"",กรอกข้อมูลคะแนน!CP26)</f>
        <v/>
      </c>
      <c r="DF25" s="201" t="str">
        <f>IF(กรอกข้อมูลคะแนน!CQ26=0,"",กรอกข้อมูลคะแนน!CQ26)</f>
        <v/>
      </c>
      <c r="DG25" s="201" t="str">
        <f>IF(กรอกข้อมูลคะแนน!CR26=0,"",กรอกข้อมูลคะแนน!CR26)</f>
        <v/>
      </c>
      <c r="DH25" s="201" t="str">
        <f>IF(กรอกข้อมูลคะแนน!CS26=0,"",กรอกข้อมูลคะแนน!CS26)</f>
        <v/>
      </c>
      <c r="DI25" s="201" t="str">
        <f>IF(กรอกข้อมูลคะแนน!CT26=0,"",กรอกข้อมูลคะแนน!CT26)</f>
        <v/>
      </c>
      <c r="DJ25" s="201" t="str">
        <f>IF(กรอกข้อมูลคะแนน!CU26=0,"",กรอกข้อมูลคะแนน!CU26)</f>
        <v/>
      </c>
      <c r="DK25" s="201" t="str">
        <f>IF(กรอกข้อมูลคะแนน!CV26=0,"",กรอกข้อมูลคะแนน!CV26)</f>
        <v/>
      </c>
      <c r="DL25" s="201" t="str">
        <f>IF(กรอกข้อมูลคะแนน!CW26=0,"",กรอกข้อมูลคะแนน!CW26)</f>
        <v/>
      </c>
      <c r="DM25" s="201" t="str">
        <f>IF(กรอกข้อมูลคะแนน!CX26=0,"",กรอกข้อมูลคะแนน!CX26)</f>
        <v/>
      </c>
      <c r="DN25" s="201" t="str">
        <f>IF(กรอกข้อมูลคะแนน!CY26=0,"",กรอกข้อมูลคะแนน!CY26)</f>
        <v/>
      </c>
      <c r="DO25" s="201" t="str">
        <f>IF(กรอกข้อมูลคะแนน!CZ26=0,"",กรอกข้อมูลคะแนน!CZ26)</f>
        <v/>
      </c>
      <c r="DP25" s="201" t="str">
        <f>IF(กรอกข้อมูลคะแนน!DA26=0,"",กรอกข้อมูลคะแนน!DA26)</f>
        <v/>
      </c>
      <c r="DQ25" s="199" t="str">
        <f>IF(กรอกข้อมูลคะแนน!DB26=0,"",IF(กรอกข้อมูลคะแนน!DB26="ร","ร",IF(กรอกข้อมูลคะแนน!DB26&gt;7.9,3,IF(กรอกข้อมูลคะแนน!DB26&gt;5.9,2,IF(กรอกข้อมูลคะแนน!DB26&gt;4.9,1,0)))))</f>
        <v/>
      </c>
    </row>
    <row r="26" spans="1:121" ht="17.100000000000001" customHeight="1" x14ac:dyDescent="0.3">
      <c r="A26" s="175"/>
      <c r="B26" s="364" t="s">
        <v>69</v>
      </c>
      <c r="C26" s="364"/>
      <c r="D26" s="364" t="s">
        <v>47</v>
      </c>
      <c r="E26" s="364"/>
      <c r="F26" s="364" t="s">
        <v>48</v>
      </c>
      <c r="G26" s="364"/>
      <c r="H26" s="364" t="s">
        <v>49</v>
      </c>
      <c r="I26" s="364"/>
      <c r="J26" s="364" t="s">
        <v>50</v>
      </c>
      <c r="K26" s="364"/>
      <c r="L26" s="210"/>
      <c r="M26" s="210"/>
      <c r="N26" s="210"/>
      <c r="O26" s="210"/>
      <c r="P26" s="364" t="s">
        <v>69</v>
      </c>
      <c r="Q26" s="364"/>
      <c r="R26" s="364" t="s">
        <v>47</v>
      </c>
      <c r="S26" s="364"/>
      <c r="T26" s="364" t="s">
        <v>48</v>
      </c>
      <c r="U26" s="364"/>
      <c r="V26" s="364" t="s">
        <v>49</v>
      </c>
      <c r="W26" s="364"/>
      <c r="X26" s="364" t="s">
        <v>50</v>
      </c>
      <c r="Y26" s="364"/>
      <c r="Z26" s="175"/>
      <c r="AA26" s="175"/>
      <c r="AB26" s="157">
        <v>22</v>
      </c>
      <c r="AC26" s="192" t="str">
        <f>IF(กรอกข้อมูลทั่วไป!U25=0,"",กรอกข้อมูลทั่วไป!U25)</f>
        <v/>
      </c>
      <c r="AD26" s="193" t="str">
        <f>IF(กรอกข้อมูลคะแนน!C27=0,"",IF(กรอกข้อมูลคะแนน!C27&lt;(กรอกข้อมูลคะแนน!$C$5/2),"มผ",กรอกข้อมูลคะแนน!C27))</f>
        <v/>
      </c>
      <c r="AE26" s="193" t="str">
        <f>IF(กรอกข้อมูลคะแนน!D27=0,"",IF(กรอกข้อมูลคะแนน!D27&lt;(กรอกข้อมูลคะแนน!$D$5/2),"มผ",กรอกข้อมูลคะแนน!D27))</f>
        <v/>
      </c>
      <c r="AF26" s="193" t="str">
        <f>IF(กรอกข้อมูลคะแนน!E27=0,"",IF(กรอกข้อมูลคะแนน!E27&lt;(กรอกข้อมูลคะแนน!$E$5/2),"มผ",กรอกข้อมูลคะแนน!E27))</f>
        <v/>
      </c>
      <c r="AG26" s="193" t="str">
        <f>IF(กรอกข้อมูลคะแนน!F27=0,"",IF(กรอกข้อมูลคะแนน!F27&lt;(กรอกข้อมูลคะแนน!$F$5/2),"มผ",กรอกข้อมูลคะแนน!F27))</f>
        <v/>
      </c>
      <c r="AH26" s="193" t="str">
        <f>IF(กรอกข้อมูลคะแนน!G27=0,"",IF(กรอกข้อมูลคะแนน!G27&lt;(กรอกข้อมูลคะแนน!$G$5/2),"มผ",กรอกข้อมูลคะแนน!G27))</f>
        <v/>
      </c>
      <c r="AI26" s="193" t="str">
        <f>IF(กรอกข้อมูลคะแนน!H27=0,"",IF(กรอกข้อมูลคะแนน!H27&lt;(กรอกข้อมูลคะแนน!$H$5/2),"มผ",กรอกข้อมูลคะแนน!H27))</f>
        <v/>
      </c>
      <c r="AJ26" s="193" t="str">
        <f>IF(กรอกข้อมูลคะแนน!I27=0,"",IF(กรอกข้อมูลคะแนน!I27&lt;(กรอกข้อมูลคะแนน!$I$5/2),"มผ",กรอกข้อมูลคะแนน!I27))</f>
        <v/>
      </c>
      <c r="AK26" s="193" t="str">
        <f>IF(กรอกข้อมูลคะแนน!K27=0,"",IF(กรอกข้อมูลคะแนน!K27&lt;(กรอกข้อมูลคะแนน!$K$5/2),"มผ",กรอกข้อมูลคะแนน!K27))</f>
        <v/>
      </c>
      <c r="AL26" s="193" t="str">
        <f>IF(กรอกข้อมูลคะแนน!L27=0,"",IF(กรอกข้อมูลคะแนน!L27&lt;(กรอกข้อมูลคะแนน!$L$5/2),"มผ",กรอกข้อมูลคะแนน!L27))</f>
        <v/>
      </c>
      <c r="AM26" s="193" t="str">
        <f>IF(กรอกข้อมูลคะแนน!M27=0,"",IF(กรอกข้อมูลคะแนน!M27&lt;(กรอกข้อมูลคะแนน!$M$5/2),"มผ",กรอกข้อมูลคะแนน!M27))</f>
        <v/>
      </c>
      <c r="AN26" s="193" t="str">
        <f>IF(กรอกข้อมูลคะแนน!N27=0,"",IF(กรอกข้อมูลคะแนน!N27&lt;(กรอกข้อมูลคะแนน!$N$5/2),"มผ",กรอกข้อมูลคะแนน!N27))</f>
        <v/>
      </c>
      <c r="AO26" s="157">
        <v>22</v>
      </c>
      <c r="AP26" s="192" t="str">
        <f>IF(กรอกข้อมูลทั่วไป!U25=0,"",กรอกข้อมูลทั่วไป!U25)</f>
        <v/>
      </c>
      <c r="AQ26" s="193" t="str">
        <f>IF(กรอกข้อมูลคะแนน!O27=0,"",IF(กรอกข้อมูลคะแนน!O27&lt;(กรอกข้อมูลคะแนน!$O$5/2),"มผ",กรอกข้อมูลคะแนน!O27))</f>
        <v/>
      </c>
      <c r="AR26" s="193" t="str">
        <f>IF(กรอกข้อมูลคะแนน!P27=0,"",IF(กรอกข้อมูลคะแนน!P27&lt;(กรอกข้อมูลคะแนน!$P$5/2),"มผ",กรอกข้อมูลคะแนน!P27))</f>
        <v/>
      </c>
      <c r="AS26" s="193" t="str">
        <f>IF(กรอกข้อมูลคะแนน!Q27=0,"",IF(กรอกข้อมูลคะแนน!Q27&lt;(กรอกข้อมูลคะแนน!$Q$5/2),"มผ",กรอกข้อมูลคะแนน!Q27))</f>
        <v/>
      </c>
      <c r="AT26" s="193" t="str">
        <f>IF(กรอกข้อมูลคะแนน!S27=0,"",IF(กรอกข้อมูลคะแนน!S27&lt;(กรอกข้อมูลคะแนน!$S$5/2),"มผ",กรอกข้อมูลคะแนน!S27))</f>
        <v/>
      </c>
      <c r="AU26" s="193" t="str">
        <f>IF(กรอกข้อมูลคะแนน!T27=0,"",IF(กรอกข้อมูลคะแนน!T27&lt;(กรอกข้อมูลคะแนน!$T$5/2),"มผ",กรอกข้อมูลคะแนน!T27))</f>
        <v/>
      </c>
      <c r="AV26" s="193" t="str">
        <f>IF(กรอกข้อมูลคะแนน!U27=0,"",IF(กรอกข้อมูลคะแนน!U27&lt;(กรอกข้อมูลคะแนน!$U$5/2),"มผ",กรอกข้อมูลคะแนน!U27))</f>
        <v/>
      </c>
      <c r="AW26" s="193" t="str">
        <f>IF(กรอกข้อมูลคะแนน!V27=0,"",IF(กรอกข้อมูลคะแนน!V27&lt;(กรอกข้อมูลคะแนน!$V$5/2),"มผ",กรอกข้อมูลคะแนน!V27))</f>
        <v/>
      </c>
      <c r="AX26" s="193" t="str">
        <f>IF(กรอกข้อมูลคะแนน!W27=0,"",IF(กรอกข้อมูลคะแนน!W27&lt;(กรอกข้อมูลคะแนน!$W$5/2),"มผ",กรอกข้อมูลคะแนน!W27))</f>
        <v/>
      </c>
      <c r="AY26" s="193" t="str">
        <f>IF(กรอกข้อมูลคะแนน!X27=0,"",IF(กรอกข้อมูลคะแนน!X27&lt;(กรอกข้อมูลคะแนน!$X$5/2),"มผ",กรอกข้อมูลคะแนน!X27))</f>
        <v/>
      </c>
      <c r="AZ26" s="193" t="str">
        <f>IF(กรอกข้อมูลคะแนน!Y27=0,"",IF(กรอกข้อมูลคะแนน!Y27&lt;(กรอกข้อมูลคะแนน!$Y$5/2),"มผ",กรอกข้อมูลคะแนน!Y27))</f>
        <v/>
      </c>
      <c r="BA26" s="194" t="str">
        <f>IF(กรอกข้อมูลคะแนน!AA27=0,"",กรอกข้อมูลคะแนน!AA27)</f>
        <v/>
      </c>
      <c r="BB26" s="157">
        <v>22</v>
      </c>
      <c r="BC26" s="192" t="str">
        <f>IF(กรอกข้อมูลทั่วไป!U25=0,"",กรอกข้อมูลทั่วไป!U25)</f>
        <v/>
      </c>
      <c r="BD26" s="193" t="str">
        <f>IF(กรอกข้อมูลคะแนน!AB27=0,"",IF(กรอกข้อมูลคะแนน!AB27&lt;(กรอกข้อมูลคะแนน!$AB$5/2),"มผ",กรอกข้อมูลคะแนน!AB27))</f>
        <v/>
      </c>
      <c r="BE26" s="193" t="str">
        <f>IF(กรอกข้อมูลคะแนน!AC27=0,"",IF(กรอกข้อมูลคะแนน!AC27&lt;(กรอกข้อมูลคะแนน!$AC$5/2),"มผ",กรอกข้อมูลคะแนน!AC27))</f>
        <v/>
      </c>
      <c r="BF26" s="193" t="str">
        <f>IF(กรอกข้อมูลคะแนน!AD27=0,"",IF(กรอกข้อมูลคะแนน!AD27&lt;(กรอกข้อมูลคะแนน!$AD$5/2),"มผ",กรอกข้อมูลคะแนน!AD27))</f>
        <v/>
      </c>
      <c r="BG26" s="193" t="str">
        <f>IF(กรอกข้อมูลคะแนน!AE27=0,"",IF(กรอกข้อมูลคะแนน!AE27&lt;(กรอกข้อมูลคะแนน!$AE$5/2),"มผ",กรอกข้อมูลคะแนน!AE27))</f>
        <v/>
      </c>
      <c r="BH26" s="193" t="str">
        <f>IF(กรอกข้อมูลคะแนน!AF27=0,"",IF(กรอกข้อมูลคะแนน!AF27&lt;(กรอกข้อมูลคะแนน!$AF$5/2),"มผ",กรอกข้อมูลคะแนน!AF27))</f>
        <v/>
      </c>
      <c r="BI26" s="193" t="str">
        <f>IF(กรอกข้อมูลคะแนน!AG27=0,"",IF(กรอกข้อมูลคะแนน!AG27&lt;(กรอกข้อมูลคะแนน!$AG$5/2),"มผ",กรอกข้อมูลคะแนน!AG27))</f>
        <v/>
      </c>
      <c r="BJ26" s="193" t="str">
        <f>IF(กรอกข้อมูลคะแนน!AH27=0,"",IF(กรอกข้อมูลคะแนน!AH27&lt;(กรอกข้อมูลคะแนน!$AH$5/2),"มผ",กรอกข้อมูลคะแนน!AH27))</f>
        <v/>
      </c>
      <c r="BK26" s="193" t="str">
        <f>IF(กรอกข้อมูลคะแนน!AJ27=0,"",IF(กรอกข้อมูลคะแนน!AJ27&lt;(กรอกข้อมูลคะแนน!$AJ$5/2),"มผ",กรอกข้อมูลคะแนน!AJ27))</f>
        <v/>
      </c>
      <c r="BL26" s="193" t="str">
        <f>IF(กรอกข้อมูลคะแนน!AK27=0,"",IF(กรอกข้อมูลคะแนน!AK27&lt;(กรอกข้อมูลคะแนน!$AK$5/2),"มผ",กรอกข้อมูลคะแนน!AK27))</f>
        <v/>
      </c>
      <c r="BM26" s="193" t="str">
        <f>IF(กรอกข้อมูลคะแนน!AL27=0,"",IF(กรอกข้อมูลคะแนน!AL27&lt;(กรอกข้อมูลคะแนน!$AL$5/2),"มผ",กรอกข้อมูลคะแนน!AL27))</f>
        <v/>
      </c>
      <c r="BN26" s="193" t="str">
        <f>IF(กรอกข้อมูลคะแนน!AM27=0,"",IF(กรอกข้อมูลคะแนน!AM27&lt;(กรอกข้อมูลคะแนน!$AM$5/2),"มผ",กรอกข้อมูลคะแนน!AM27))</f>
        <v/>
      </c>
      <c r="BO26" s="157">
        <v>22</v>
      </c>
      <c r="BP26" s="192" t="str">
        <f t="shared" si="2"/>
        <v/>
      </c>
      <c r="BQ26" s="193" t="str">
        <f>IF(กรอกข้อมูลคะแนน!AN27=0,"",IF(กรอกข้อมูลคะแนน!AN27&lt;(กรอกข้อมูลคะแนน!$AN$5/2),"มผ",กรอกข้อมูลคะแนน!AN27))</f>
        <v/>
      </c>
      <c r="BR26" s="193" t="str">
        <f>IF(กรอกข้อมูลคะแนน!AO27=0,"",IF(กรอกข้อมูลคะแนน!AO27&lt;(กรอกข้อมูลคะแนน!$AO$5/2),"มผ",กรอกข้อมูลคะแนน!AO27))</f>
        <v/>
      </c>
      <c r="BS26" s="193" t="str">
        <f>IF(กรอกข้อมูลคะแนน!AP27=0,"",IF(กรอกข้อมูลคะแนน!AP27&lt;(กรอกข้อมูลคะแนน!$AP$5/2),"มผ",กรอกข้อมูลคะแนน!AP27))</f>
        <v/>
      </c>
      <c r="BT26" s="193" t="str">
        <f>IF(กรอกข้อมูลคะแนน!AR27=0,"",IF(กรอกข้อมูลคะแนน!AR27&lt;(กรอกข้อมูลคะแนน!$AR$5/2),"มผ",กรอกข้อมูลคะแนน!AR27))</f>
        <v/>
      </c>
      <c r="BU26" s="193" t="str">
        <f>IF(กรอกข้อมูลคะแนน!AS27=0,"",IF(กรอกข้อมูลคะแนน!AS27&lt;(กรอกข้อมูลคะแนน!$AS$5/2),"มผ",กรอกข้อมูลคะแนน!AS27))</f>
        <v/>
      </c>
      <c r="BV26" s="193" t="str">
        <f>IF(กรอกข้อมูลคะแนน!AT27=0,"",IF(กรอกข้อมูลคะแนน!AT27&lt;(กรอกข้อมูลคะแนน!$AT$5/2),"มผ",กรอกข้อมูลคะแนน!AT27))</f>
        <v/>
      </c>
      <c r="BW26" s="193" t="str">
        <f>IF(กรอกข้อมูลคะแนน!AU27=0,"",IF(กรอกข้อมูลคะแนน!AU27&lt;(กรอกข้อมูลคะแนน!$AU$5/2),"มผ",กรอกข้อมูลคะแนน!AU27))</f>
        <v/>
      </c>
      <c r="BX26" s="193" t="str">
        <f>IF(กรอกข้อมูลคะแนน!AV27=0,"",IF(กรอกข้อมูลคะแนน!AV27&lt;(กรอกข้อมูลคะแนน!$AV$5/2),"มผ",กรอกข้อมูลคะแนน!AV27))</f>
        <v/>
      </c>
      <c r="BY26" s="193" t="str">
        <f>IF(กรอกข้อมูลคะแนน!AW27=0,"",IF(กรอกข้อมูลคะแนน!AW27&lt;(กรอกข้อมูลคะแนน!$AW$5/2),"มผ",กรอกข้อมูลคะแนน!AW27))</f>
        <v/>
      </c>
      <c r="BZ26" s="193" t="str">
        <f>IF(กรอกข้อมูลคะแนน!AX27=0,"",IF(กรอกข้อมูลคะแนน!AX27&lt;(กรอกข้อมูลคะแนน!$AX$5/2),"มผ",กรอกข้อมูลคะแนน!AX27))</f>
        <v/>
      </c>
      <c r="CA26" s="194" t="str">
        <f>IF(กรอกข้อมูลคะแนน!AZ27=0,"",กรอกข้อมูลคะแนน!AZ27)</f>
        <v/>
      </c>
      <c r="CB26" s="157">
        <v>22</v>
      </c>
      <c r="CC26" s="194" t="str">
        <f t="shared" si="3"/>
        <v/>
      </c>
      <c r="CD26" s="194" t="str">
        <f t="shared" si="4"/>
        <v/>
      </c>
      <c r="CE26" s="195" t="str">
        <f>IF(กรอกข้อมูลคะแนน!BD27=0,"",กรอกข้อมูลคะแนน!BD27)</f>
        <v/>
      </c>
      <c r="CF26" s="195" t="str">
        <f>IF(กรอกข้อมูลคะแนน!BC27=0,"",กรอกข้อมูลคะแนน!BC27)</f>
        <v/>
      </c>
      <c r="CG26" s="195" t="str">
        <f t="shared" si="0"/>
        <v/>
      </c>
      <c r="CH26" s="195" t="str">
        <f>IF(กรอกข้อมูลคะแนน!BH27=0,"",กรอกข้อมูลคะแนน!BH27)</f>
        <v/>
      </c>
      <c r="CI26" s="195" t="str">
        <f>IF(กรอกข้อมูลคะแนน!BF27=0,"",กรอกข้อมูลคะแนน!BF27)</f>
        <v/>
      </c>
      <c r="CJ26" s="195" t="str">
        <f t="shared" si="1"/>
        <v/>
      </c>
      <c r="CK26" s="178" t="str">
        <f t="shared" si="5"/>
        <v/>
      </c>
      <c r="CL26" s="178" t="str">
        <f t="shared" si="6"/>
        <v/>
      </c>
      <c r="CM26" s="195" t="str">
        <f t="shared" si="7"/>
        <v/>
      </c>
      <c r="CN26" s="194" t="str">
        <f>IF(CM26="","",IF(CM26="ร","ร",VLOOKUP(CM26,ช่วงคะแนน!$H$8:$I$15,2)))</f>
        <v/>
      </c>
      <c r="CO26" s="196"/>
      <c r="CP26" s="202">
        <v>22</v>
      </c>
      <c r="CQ26" s="198" t="str">
        <f>IF(กรอกข้อมูลคะแนน!CD27=0,"",กรอกข้อมูลคะแนน!CD27)</f>
        <v/>
      </c>
      <c r="CR26" s="198" t="str">
        <f>IF(กรอกข้อมูลคะแนน!CE27=0,"",กรอกข้อมูลคะแนน!CE27)</f>
        <v/>
      </c>
      <c r="CS26" s="198" t="str">
        <f>IF(กรอกข้อมูลคะแนน!CF27=0,"",กรอกข้อมูลคะแนน!CF27)</f>
        <v/>
      </c>
      <c r="CT26" s="198" t="str">
        <f>IF(กรอกข้อมูลคะแนน!CG27=0,"",กรอกข้อมูลคะแนน!CG27)</f>
        <v/>
      </c>
      <c r="CU26" s="198" t="str">
        <f>IF(กรอกข้อมูลคะแนน!CH27=0,"",กรอกข้อมูลคะแนน!CH27)</f>
        <v/>
      </c>
      <c r="CV26" s="198" t="str">
        <f>IF(กรอกข้อมูลคะแนน!CI27=0,"",กรอกข้อมูลคะแนน!CI27)</f>
        <v/>
      </c>
      <c r="CW26" s="198" t="str">
        <f>IF(กรอกข้อมูลคะแนน!CJ27=0,"",กรอกข้อมูลคะแนน!CJ27)</f>
        <v/>
      </c>
      <c r="CX26" s="198" t="str">
        <f>IF(กรอกข้อมูลคะแนน!CK27=0,"",กรอกข้อมูลคะแนน!CK27)</f>
        <v/>
      </c>
      <c r="CY26" s="199" t="str">
        <f t="shared" si="8"/>
        <v/>
      </c>
      <c r="CZ26" s="200"/>
      <c r="DA26" s="202">
        <v>22</v>
      </c>
      <c r="DB26" s="201" t="str">
        <f>IF(กรอกข้อมูลคะแนน!CM27=0,"",กรอกข้อมูลคะแนน!CM27)</f>
        <v/>
      </c>
      <c r="DC26" s="201" t="str">
        <f>IF(กรอกข้อมูลคะแนน!CN27=0,"",กรอกข้อมูลคะแนน!CN27)</f>
        <v/>
      </c>
      <c r="DD26" s="201" t="str">
        <f>IF(กรอกข้อมูลคะแนน!CO27=0,"",กรอกข้อมูลคะแนน!CO27)</f>
        <v/>
      </c>
      <c r="DE26" s="201" t="str">
        <f>IF(กรอกข้อมูลคะแนน!CP27=0,"",กรอกข้อมูลคะแนน!CP27)</f>
        <v/>
      </c>
      <c r="DF26" s="201" t="str">
        <f>IF(กรอกข้อมูลคะแนน!CQ27=0,"",กรอกข้อมูลคะแนน!CQ27)</f>
        <v/>
      </c>
      <c r="DG26" s="201" t="str">
        <f>IF(กรอกข้อมูลคะแนน!CR27=0,"",กรอกข้อมูลคะแนน!CR27)</f>
        <v/>
      </c>
      <c r="DH26" s="201" t="str">
        <f>IF(กรอกข้อมูลคะแนน!CS27=0,"",กรอกข้อมูลคะแนน!CS27)</f>
        <v/>
      </c>
      <c r="DI26" s="201" t="str">
        <f>IF(กรอกข้อมูลคะแนน!CT27=0,"",กรอกข้อมูลคะแนน!CT27)</f>
        <v/>
      </c>
      <c r="DJ26" s="201" t="str">
        <f>IF(กรอกข้อมูลคะแนน!CU27=0,"",กรอกข้อมูลคะแนน!CU27)</f>
        <v/>
      </c>
      <c r="DK26" s="201" t="str">
        <f>IF(กรอกข้อมูลคะแนน!CV27=0,"",กรอกข้อมูลคะแนน!CV27)</f>
        <v/>
      </c>
      <c r="DL26" s="201" t="str">
        <f>IF(กรอกข้อมูลคะแนน!CW27=0,"",กรอกข้อมูลคะแนน!CW27)</f>
        <v/>
      </c>
      <c r="DM26" s="201" t="str">
        <f>IF(กรอกข้อมูลคะแนน!CX27=0,"",กรอกข้อมูลคะแนน!CX27)</f>
        <v/>
      </c>
      <c r="DN26" s="201" t="str">
        <f>IF(กรอกข้อมูลคะแนน!CY27=0,"",กรอกข้อมูลคะแนน!CY27)</f>
        <v/>
      </c>
      <c r="DO26" s="201" t="str">
        <f>IF(กรอกข้อมูลคะแนน!CZ27=0,"",กรอกข้อมูลคะแนน!CZ27)</f>
        <v/>
      </c>
      <c r="DP26" s="201" t="str">
        <f>IF(กรอกข้อมูลคะแนน!DA27=0,"",กรอกข้อมูลคะแนน!DA27)</f>
        <v/>
      </c>
      <c r="DQ26" s="199" t="str">
        <f>IF(กรอกข้อมูลคะแนน!DB27=0,"",IF(กรอกข้อมูลคะแนน!DB27="ร","ร",IF(กรอกข้อมูลคะแนน!DB27&gt;7.9,3,IF(กรอกข้อมูลคะแนน!DB27&gt;5.9,2,IF(กรอกข้อมูลคะแนน!DB27&gt;4.9,1,0)))))</f>
        <v/>
      </c>
    </row>
    <row r="27" spans="1:121" ht="17.100000000000001" customHeight="1" x14ac:dyDescent="0.3">
      <c r="A27" s="175"/>
      <c r="B27" s="364" t="s">
        <v>25</v>
      </c>
      <c r="C27" s="364"/>
      <c r="D27" s="328" t="str">
        <f>IF(X22="","",IF(COUNTIF(CY5:CY49,"0")=0,"",COUNTIF(CY5:CY49,"0")))</f>
        <v/>
      </c>
      <c r="E27" s="328"/>
      <c r="F27" s="328" t="str">
        <f>IF(X22="","",IF(COUNTIF(CY5:CY49,"1")=0,"",COUNTIF(CY5:CY49,"1")))</f>
        <v/>
      </c>
      <c r="G27" s="328"/>
      <c r="H27" s="328" t="str">
        <f>IF(X22="","",IF(COUNTIF(CY5:CY49,"2")=0,"",COUNTIF(CY5:CY49,"2")))</f>
        <v/>
      </c>
      <c r="I27" s="328"/>
      <c r="J27" s="328" t="str">
        <f>IF(X22="","",IF(COUNTIF(CY5:CY49,"3")=0,"",COUNTIF(CY5:CY49,"3")))</f>
        <v/>
      </c>
      <c r="K27" s="328"/>
      <c r="L27" s="210"/>
      <c r="M27" s="210"/>
      <c r="N27" s="210"/>
      <c r="O27" s="210"/>
      <c r="P27" s="364" t="s">
        <v>25</v>
      </c>
      <c r="Q27" s="364"/>
      <c r="R27" s="328" t="str">
        <f>IF(X22="","",IF(COUNTIF(DQ5:DQ49,"0")=0,"",COUNTIF(DQ5:DQ49,"0")))</f>
        <v/>
      </c>
      <c r="S27" s="328"/>
      <c r="T27" s="328" t="str">
        <f>IF(X22="","",IF(COUNTIF(DQ5:DQ49,"1")=0,"",COUNTIF(DQ5:DQ49,"1")))</f>
        <v/>
      </c>
      <c r="U27" s="328"/>
      <c r="V27" s="328" t="str">
        <f>IF(X22="","",IF(COUNTIF(DQ5:DQ49,"2")=0,"",COUNTIF(DQ5:DQ49,"2")))</f>
        <v/>
      </c>
      <c r="W27" s="328"/>
      <c r="X27" s="328" t="str">
        <f>IF(X22="","",IF(COUNTIF(DQ5:DQ49,"3")=0,"",COUNTIF(DQ5:DQ49,"3")))</f>
        <v/>
      </c>
      <c r="Y27" s="328"/>
      <c r="Z27" s="175"/>
      <c r="AA27" s="175"/>
      <c r="AB27" s="157">
        <v>23</v>
      </c>
      <c r="AC27" s="192" t="str">
        <f>IF(กรอกข้อมูลทั่วไป!U26=0,"",กรอกข้อมูลทั่วไป!U26)</f>
        <v/>
      </c>
      <c r="AD27" s="193" t="str">
        <f>IF(กรอกข้อมูลคะแนน!C28=0,"",IF(กรอกข้อมูลคะแนน!C28&lt;(กรอกข้อมูลคะแนน!$C$5/2),"มผ",กรอกข้อมูลคะแนน!C28))</f>
        <v/>
      </c>
      <c r="AE27" s="193" t="str">
        <f>IF(กรอกข้อมูลคะแนน!D28=0,"",IF(กรอกข้อมูลคะแนน!D28&lt;(กรอกข้อมูลคะแนน!$D$5/2),"มผ",กรอกข้อมูลคะแนน!D28))</f>
        <v/>
      </c>
      <c r="AF27" s="193" t="str">
        <f>IF(กรอกข้อมูลคะแนน!E28=0,"",IF(กรอกข้อมูลคะแนน!E28&lt;(กรอกข้อมูลคะแนน!$E$5/2),"มผ",กรอกข้อมูลคะแนน!E28))</f>
        <v/>
      </c>
      <c r="AG27" s="193" t="str">
        <f>IF(กรอกข้อมูลคะแนน!F28=0,"",IF(กรอกข้อมูลคะแนน!F28&lt;(กรอกข้อมูลคะแนน!$F$5/2),"มผ",กรอกข้อมูลคะแนน!F28))</f>
        <v/>
      </c>
      <c r="AH27" s="193" t="str">
        <f>IF(กรอกข้อมูลคะแนน!G28=0,"",IF(กรอกข้อมูลคะแนน!G28&lt;(กรอกข้อมูลคะแนน!$G$5/2),"มผ",กรอกข้อมูลคะแนน!G28))</f>
        <v/>
      </c>
      <c r="AI27" s="193" t="str">
        <f>IF(กรอกข้อมูลคะแนน!H28=0,"",IF(กรอกข้อมูลคะแนน!H28&lt;(กรอกข้อมูลคะแนน!$H$5/2),"มผ",กรอกข้อมูลคะแนน!H28))</f>
        <v/>
      </c>
      <c r="AJ27" s="193" t="str">
        <f>IF(กรอกข้อมูลคะแนน!I28=0,"",IF(กรอกข้อมูลคะแนน!I28&lt;(กรอกข้อมูลคะแนน!$I$5/2),"มผ",กรอกข้อมูลคะแนน!I28))</f>
        <v/>
      </c>
      <c r="AK27" s="193" t="str">
        <f>IF(กรอกข้อมูลคะแนน!K28=0,"",IF(กรอกข้อมูลคะแนน!K28&lt;(กรอกข้อมูลคะแนน!$K$5/2),"มผ",กรอกข้อมูลคะแนน!K28))</f>
        <v/>
      </c>
      <c r="AL27" s="193" t="str">
        <f>IF(กรอกข้อมูลคะแนน!L28=0,"",IF(กรอกข้อมูลคะแนน!L28&lt;(กรอกข้อมูลคะแนน!$L$5/2),"มผ",กรอกข้อมูลคะแนน!L28))</f>
        <v/>
      </c>
      <c r="AM27" s="193" t="str">
        <f>IF(กรอกข้อมูลคะแนน!M28=0,"",IF(กรอกข้อมูลคะแนน!M28&lt;(กรอกข้อมูลคะแนน!$M$5/2),"มผ",กรอกข้อมูลคะแนน!M28))</f>
        <v/>
      </c>
      <c r="AN27" s="193" t="str">
        <f>IF(กรอกข้อมูลคะแนน!N28=0,"",IF(กรอกข้อมูลคะแนน!N28&lt;(กรอกข้อมูลคะแนน!$N$5/2),"มผ",กรอกข้อมูลคะแนน!N28))</f>
        <v/>
      </c>
      <c r="AO27" s="157">
        <v>23</v>
      </c>
      <c r="AP27" s="192" t="str">
        <f>IF(กรอกข้อมูลทั่วไป!U26=0,"",กรอกข้อมูลทั่วไป!U26)</f>
        <v/>
      </c>
      <c r="AQ27" s="193" t="str">
        <f>IF(กรอกข้อมูลคะแนน!O28=0,"",IF(กรอกข้อมูลคะแนน!O28&lt;(กรอกข้อมูลคะแนน!$O$5/2),"มผ",กรอกข้อมูลคะแนน!O28))</f>
        <v/>
      </c>
      <c r="AR27" s="193" t="str">
        <f>IF(กรอกข้อมูลคะแนน!P28=0,"",IF(กรอกข้อมูลคะแนน!P28&lt;(กรอกข้อมูลคะแนน!$P$5/2),"มผ",กรอกข้อมูลคะแนน!P28))</f>
        <v/>
      </c>
      <c r="AS27" s="193" t="str">
        <f>IF(กรอกข้อมูลคะแนน!Q28=0,"",IF(กรอกข้อมูลคะแนน!Q28&lt;(กรอกข้อมูลคะแนน!$Q$5/2),"มผ",กรอกข้อมูลคะแนน!Q28))</f>
        <v/>
      </c>
      <c r="AT27" s="193" t="str">
        <f>IF(กรอกข้อมูลคะแนน!S28=0,"",IF(กรอกข้อมูลคะแนน!S28&lt;(กรอกข้อมูลคะแนน!$S$5/2),"มผ",กรอกข้อมูลคะแนน!S28))</f>
        <v/>
      </c>
      <c r="AU27" s="193" t="str">
        <f>IF(กรอกข้อมูลคะแนน!T28=0,"",IF(กรอกข้อมูลคะแนน!T28&lt;(กรอกข้อมูลคะแนน!$T$5/2),"มผ",กรอกข้อมูลคะแนน!T28))</f>
        <v/>
      </c>
      <c r="AV27" s="193" t="str">
        <f>IF(กรอกข้อมูลคะแนน!U28=0,"",IF(กรอกข้อมูลคะแนน!U28&lt;(กรอกข้อมูลคะแนน!$U$5/2),"มผ",กรอกข้อมูลคะแนน!U28))</f>
        <v/>
      </c>
      <c r="AW27" s="193" t="str">
        <f>IF(กรอกข้อมูลคะแนน!V28=0,"",IF(กรอกข้อมูลคะแนน!V28&lt;(กรอกข้อมูลคะแนน!$V$5/2),"มผ",กรอกข้อมูลคะแนน!V28))</f>
        <v/>
      </c>
      <c r="AX27" s="193" t="str">
        <f>IF(กรอกข้อมูลคะแนน!W28=0,"",IF(กรอกข้อมูลคะแนน!W28&lt;(กรอกข้อมูลคะแนน!$W$5/2),"มผ",กรอกข้อมูลคะแนน!W28))</f>
        <v/>
      </c>
      <c r="AY27" s="193" t="str">
        <f>IF(กรอกข้อมูลคะแนน!X28=0,"",IF(กรอกข้อมูลคะแนน!X28&lt;(กรอกข้อมูลคะแนน!$X$5/2),"มผ",กรอกข้อมูลคะแนน!X28))</f>
        <v/>
      </c>
      <c r="AZ27" s="193" t="str">
        <f>IF(กรอกข้อมูลคะแนน!Y28=0,"",IF(กรอกข้อมูลคะแนน!Y28&lt;(กรอกข้อมูลคะแนน!$Y$5/2),"มผ",กรอกข้อมูลคะแนน!Y28))</f>
        <v/>
      </c>
      <c r="BA27" s="194" t="str">
        <f>IF(กรอกข้อมูลคะแนน!AA28=0,"",กรอกข้อมูลคะแนน!AA28)</f>
        <v/>
      </c>
      <c r="BB27" s="157">
        <v>23</v>
      </c>
      <c r="BC27" s="192" t="str">
        <f>IF(กรอกข้อมูลทั่วไป!U26=0,"",กรอกข้อมูลทั่วไป!U26)</f>
        <v/>
      </c>
      <c r="BD27" s="193" t="str">
        <f>IF(กรอกข้อมูลคะแนน!AB28=0,"",IF(กรอกข้อมูลคะแนน!AB28&lt;(กรอกข้อมูลคะแนน!$AB$5/2),"มผ",กรอกข้อมูลคะแนน!AB28))</f>
        <v/>
      </c>
      <c r="BE27" s="193" t="str">
        <f>IF(กรอกข้อมูลคะแนน!AC28=0,"",IF(กรอกข้อมูลคะแนน!AC28&lt;(กรอกข้อมูลคะแนน!$AC$5/2),"มผ",กรอกข้อมูลคะแนน!AC28))</f>
        <v/>
      </c>
      <c r="BF27" s="193" t="str">
        <f>IF(กรอกข้อมูลคะแนน!AD28=0,"",IF(กรอกข้อมูลคะแนน!AD28&lt;(กรอกข้อมูลคะแนน!$AD$5/2),"มผ",กรอกข้อมูลคะแนน!AD28))</f>
        <v/>
      </c>
      <c r="BG27" s="193" t="str">
        <f>IF(กรอกข้อมูลคะแนน!AE28=0,"",IF(กรอกข้อมูลคะแนน!AE28&lt;(กรอกข้อมูลคะแนน!$AE$5/2),"มผ",กรอกข้อมูลคะแนน!AE28))</f>
        <v/>
      </c>
      <c r="BH27" s="193" t="str">
        <f>IF(กรอกข้อมูลคะแนน!AF28=0,"",IF(กรอกข้อมูลคะแนน!AF28&lt;(กรอกข้อมูลคะแนน!$AF$5/2),"มผ",กรอกข้อมูลคะแนน!AF28))</f>
        <v/>
      </c>
      <c r="BI27" s="193" t="str">
        <f>IF(กรอกข้อมูลคะแนน!AG28=0,"",IF(กรอกข้อมูลคะแนน!AG28&lt;(กรอกข้อมูลคะแนน!$AG$5/2),"มผ",กรอกข้อมูลคะแนน!AG28))</f>
        <v/>
      </c>
      <c r="BJ27" s="193" t="str">
        <f>IF(กรอกข้อมูลคะแนน!AH28=0,"",IF(กรอกข้อมูลคะแนน!AH28&lt;(กรอกข้อมูลคะแนน!$AH$5/2),"มผ",กรอกข้อมูลคะแนน!AH28))</f>
        <v/>
      </c>
      <c r="BK27" s="193" t="str">
        <f>IF(กรอกข้อมูลคะแนน!AJ28=0,"",IF(กรอกข้อมูลคะแนน!AJ28&lt;(กรอกข้อมูลคะแนน!$AJ$5/2),"มผ",กรอกข้อมูลคะแนน!AJ28))</f>
        <v/>
      </c>
      <c r="BL27" s="193" t="str">
        <f>IF(กรอกข้อมูลคะแนน!AK28=0,"",IF(กรอกข้อมูลคะแนน!AK28&lt;(กรอกข้อมูลคะแนน!$AK$5/2),"มผ",กรอกข้อมูลคะแนน!AK28))</f>
        <v/>
      </c>
      <c r="BM27" s="193" t="str">
        <f>IF(กรอกข้อมูลคะแนน!AL28=0,"",IF(กรอกข้อมูลคะแนน!AL28&lt;(กรอกข้อมูลคะแนน!$AL$5/2),"มผ",กรอกข้อมูลคะแนน!AL28))</f>
        <v/>
      </c>
      <c r="BN27" s="193" t="str">
        <f>IF(กรอกข้อมูลคะแนน!AM28=0,"",IF(กรอกข้อมูลคะแนน!AM28&lt;(กรอกข้อมูลคะแนน!$AM$5/2),"มผ",กรอกข้อมูลคะแนน!AM28))</f>
        <v/>
      </c>
      <c r="BO27" s="157">
        <v>23</v>
      </c>
      <c r="BP27" s="192" t="str">
        <f t="shared" si="2"/>
        <v/>
      </c>
      <c r="BQ27" s="193" t="str">
        <f>IF(กรอกข้อมูลคะแนน!AN28=0,"",IF(กรอกข้อมูลคะแนน!AN28&lt;(กรอกข้อมูลคะแนน!$AN$5/2),"มผ",กรอกข้อมูลคะแนน!AN28))</f>
        <v/>
      </c>
      <c r="BR27" s="193" t="str">
        <f>IF(กรอกข้อมูลคะแนน!AO28=0,"",IF(กรอกข้อมูลคะแนน!AO28&lt;(กรอกข้อมูลคะแนน!$AO$5/2),"มผ",กรอกข้อมูลคะแนน!AO28))</f>
        <v/>
      </c>
      <c r="BS27" s="193" t="str">
        <f>IF(กรอกข้อมูลคะแนน!AP28=0,"",IF(กรอกข้อมูลคะแนน!AP28&lt;(กรอกข้อมูลคะแนน!$AP$5/2),"มผ",กรอกข้อมูลคะแนน!AP28))</f>
        <v/>
      </c>
      <c r="BT27" s="193" t="str">
        <f>IF(กรอกข้อมูลคะแนน!AR28=0,"",IF(กรอกข้อมูลคะแนน!AR28&lt;(กรอกข้อมูลคะแนน!$AR$5/2),"มผ",กรอกข้อมูลคะแนน!AR28))</f>
        <v/>
      </c>
      <c r="BU27" s="193" t="str">
        <f>IF(กรอกข้อมูลคะแนน!AS28=0,"",IF(กรอกข้อมูลคะแนน!AS28&lt;(กรอกข้อมูลคะแนน!$AS$5/2),"มผ",กรอกข้อมูลคะแนน!AS28))</f>
        <v/>
      </c>
      <c r="BV27" s="193" t="str">
        <f>IF(กรอกข้อมูลคะแนน!AT28=0,"",IF(กรอกข้อมูลคะแนน!AT28&lt;(กรอกข้อมูลคะแนน!$AT$5/2),"มผ",กรอกข้อมูลคะแนน!AT28))</f>
        <v/>
      </c>
      <c r="BW27" s="193" t="str">
        <f>IF(กรอกข้อมูลคะแนน!AU28=0,"",IF(กรอกข้อมูลคะแนน!AU28&lt;(กรอกข้อมูลคะแนน!$AU$5/2),"มผ",กรอกข้อมูลคะแนน!AU28))</f>
        <v/>
      </c>
      <c r="BX27" s="193" t="str">
        <f>IF(กรอกข้อมูลคะแนน!AV28=0,"",IF(กรอกข้อมูลคะแนน!AV28&lt;(กรอกข้อมูลคะแนน!$AV$5/2),"มผ",กรอกข้อมูลคะแนน!AV28))</f>
        <v/>
      </c>
      <c r="BY27" s="193" t="str">
        <f>IF(กรอกข้อมูลคะแนน!AW28=0,"",IF(กรอกข้อมูลคะแนน!AW28&lt;(กรอกข้อมูลคะแนน!$AW$5/2),"มผ",กรอกข้อมูลคะแนน!AW28))</f>
        <v/>
      </c>
      <c r="BZ27" s="193" t="str">
        <f>IF(กรอกข้อมูลคะแนน!AX28=0,"",IF(กรอกข้อมูลคะแนน!AX28&lt;(กรอกข้อมูลคะแนน!$AX$5/2),"มผ",กรอกข้อมูลคะแนน!AX28))</f>
        <v/>
      </c>
      <c r="CA27" s="194" t="str">
        <f>IF(กรอกข้อมูลคะแนน!AZ28=0,"",กรอกข้อมูลคะแนน!AZ28)</f>
        <v/>
      </c>
      <c r="CB27" s="157">
        <v>23</v>
      </c>
      <c r="CC27" s="194" t="str">
        <f t="shared" si="3"/>
        <v/>
      </c>
      <c r="CD27" s="194" t="str">
        <f t="shared" si="4"/>
        <v/>
      </c>
      <c r="CE27" s="195" t="str">
        <f>IF(กรอกข้อมูลคะแนน!BD28=0,"",กรอกข้อมูลคะแนน!BD28)</f>
        <v/>
      </c>
      <c r="CF27" s="195" t="str">
        <f>IF(กรอกข้อมูลคะแนน!BC28=0,"",กรอกข้อมูลคะแนน!BC28)</f>
        <v/>
      </c>
      <c r="CG27" s="195" t="str">
        <f t="shared" si="0"/>
        <v/>
      </c>
      <c r="CH27" s="195" t="str">
        <f>IF(กรอกข้อมูลคะแนน!BH28=0,"",กรอกข้อมูลคะแนน!BH28)</f>
        <v/>
      </c>
      <c r="CI27" s="195" t="str">
        <f>IF(กรอกข้อมูลคะแนน!BF28=0,"",กรอกข้อมูลคะแนน!BF28)</f>
        <v/>
      </c>
      <c r="CJ27" s="195" t="str">
        <f t="shared" si="1"/>
        <v/>
      </c>
      <c r="CK27" s="178" t="str">
        <f t="shared" si="5"/>
        <v/>
      </c>
      <c r="CL27" s="178" t="str">
        <f t="shared" si="6"/>
        <v/>
      </c>
      <c r="CM27" s="195" t="str">
        <f t="shared" si="7"/>
        <v/>
      </c>
      <c r="CN27" s="194" t="str">
        <f>IF(CM27="","",IF(CM27="ร","ร",VLOOKUP(CM27,ช่วงคะแนน!$H$8:$I$15,2)))</f>
        <v/>
      </c>
      <c r="CO27" s="196"/>
      <c r="CP27" s="202">
        <v>23</v>
      </c>
      <c r="CQ27" s="198" t="str">
        <f>IF(กรอกข้อมูลคะแนน!CD28=0,"",กรอกข้อมูลคะแนน!CD28)</f>
        <v/>
      </c>
      <c r="CR27" s="198" t="str">
        <f>IF(กรอกข้อมูลคะแนน!CE28=0,"",กรอกข้อมูลคะแนน!CE28)</f>
        <v/>
      </c>
      <c r="CS27" s="198" t="str">
        <f>IF(กรอกข้อมูลคะแนน!CF28=0,"",กรอกข้อมูลคะแนน!CF28)</f>
        <v/>
      </c>
      <c r="CT27" s="198" t="str">
        <f>IF(กรอกข้อมูลคะแนน!CG28=0,"",กรอกข้อมูลคะแนน!CG28)</f>
        <v/>
      </c>
      <c r="CU27" s="198" t="str">
        <f>IF(กรอกข้อมูลคะแนน!CH28=0,"",กรอกข้อมูลคะแนน!CH28)</f>
        <v/>
      </c>
      <c r="CV27" s="198" t="str">
        <f>IF(กรอกข้อมูลคะแนน!CI28=0,"",กรอกข้อมูลคะแนน!CI28)</f>
        <v/>
      </c>
      <c r="CW27" s="198" t="str">
        <f>IF(กรอกข้อมูลคะแนน!CJ28=0,"",กรอกข้อมูลคะแนน!CJ28)</f>
        <v/>
      </c>
      <c r="CX27" s="198" t="str">
        <f>IF(กรอกข้อมูลคะแนน!CK28=0,"",กรอกข้อมูลคะแนน!CK28)</f>
        <v/>
      </c>
      <c r="CY27" s="199" t="str">
        <f t="shared" si="8"/>
        <v/>
      </c>
      <c r="CZ27" s="200"/>
      <c r="DA27" s="202">
        <v>23</v>
      </c>
      <c r="DB27" s="201" t="str">
        <f>IF(กรอกข้อมูลคะแนน!CM28=0,"",กรอกข้อมูลคะแนน!CM28)</f>
        <v/>
      </c>
      <c r="DC27" s="201" t="str">
        <f>IF(กรอกข้อมูลคะแนน!CN28=0,"",กรอกข้อมูลคะแนน!CN28)</f>
        <v/>
      </c>
      <c r="DD27" s="201" t="str">
        <f>IF(กรอกข้อมูลคะแนน!CO28=0,"",กรอกข้อมูลคะแนน!CO28)</f>
        <v/>
      </c>
      <c r="DE27" s="201" t="str">
        <f>IF(กรอกข้อมูลคะแนน!CP28=0,"",กรอกข้อมูลคะแนน!CP28)</f>
        <v/>
      </c>
      <c r="DF27" s="201" t="str">
        <f>IF(กรอกข้อมูลคะแนน!CQ28=0,"",กรอกข้อมูลคะแนน!CQ28)</f>
        <v/>
      </c>
      <c r="DG27" s="201" t="str">
        <f>IF(กรอกข้อมูลคะแนน!CR28=0,"",กรอกข้อมูลคะแนน!CR28)</f>
        <v/>
      </c>
      <c r="DH27" s="201" t="str">
        <f>IF(กรอกข้อมูลคะแนน!CS28=0,"",กรอกข้อมูลคะแนน!CS28)</f>
        <v/>
      </c>
      <c r="DI27" s="201" t="str">
        <f>IF(กรอกข้อมูลคะแนน!CT28=0,"",กรอกข้อมูลคะแนน!CT28)</f>
        <v/>
      </c>
      <c r="DJ27" s="201" t="str">
        <f>IF(กรอกข้อมูลคะแนน!CU28=0,"",กรอกข้อมูลคะแนน!CU28)</f>
        <v/>
      </c>
      <c r="DK27" s="201" t="str">
        <f>IF(กรอกข้อมูลคะแนน!CV28=0,"",กรอกข้อมูลคะแนน!CV28)</f>
        <v/>
      </c>
      <c r="DL27" s="201" t="str">
        <f>IF(กรอกข้อมูลคะแนน!CW28=0,"",กรอกข้อมูลคะแนน!CW28)</f>
        <v/>
      </c>
      <c r="DM27" s="201" t="str">
        <f>IF(กรอกข้อมูลคะแนน!CX28=0,"",กรอกข้อมูลคะแนน!CX28)</f>
        <v/>
      </c>
      <c r="DN27" s="201" t="str">
        <f>IF(กรอกข้อมูลคะแนน!CY28=0,"",กรอกข้อมูลคะแนน!CY28)</f>
        <v/>
      </c>
      <c r="DO27" s="201" t="str">
        <f>IF(กรอกข้อมูลคะแนน!CZ28=0,"",กรอกข้อมูลคะแนน!CZ28)</f>
        <v/>
      </c>
      <c r="DP27" s="201" t="str">
        <f>IF(กรอกข้อมูลคะแนน!DA28=0,"",กรอกข้อมูลคะแนน!DA28)</f>
        <v/>
      </c>
      <c r="DQ27" s="199" t="str">
        <f>IF(กรอกข้อมูลคะแนน!DB28=0,"",IF(กรอกข้อมูลคะแนน!DB28="ร","ร",IF(กรอกข้อมูลคะแนน!DB28&gt;7.9,3,IF(กรอกข้อมูลคะแนน!DB28&gt;5.9,2,IF(กรอกข้อมูลคะแนน!DB28&gt;4.9,1,0)))))</f>
        <v/>
      </c>
    </row>
    <row r="28" spans="1:121" ht="17.100000000000001" customHeight="1" x14ac:dyDescent="0.45">
      <c r="A28" s="175"/>
      <c r="B28" s="364" t="s">
        <v>26</v>
      </c>
      <c r="C28" s="364"/>
      <c r="D28" s="361" t="str">
        <f>IF(D27="","",D27*100/X22)</f>
        <v/>
      </c>
      <c r="E28" s="361"/>
      <c r="F28" s="361" t="str">
        <f>IF(F27="","",F27*100/X22)</f>
        <v/>
      </c>
      <c r="G28" s="361"/>
      <c r="H28" s="361" t="str">
        <f>IF(H27="","",H27*100/X22)</f>
        <v/>
      </c>
      <c r="I28" s="361"/>
      <c r="J28" s="361" t="str">
        <f>IF(J27="","",J27*100/X22)</f>
        <v/>
      </c>
      <c r="K28" s="361"/>
      <c r="L28" s="210"/>
      <c r="M28" s="210"/>
      <c r="N28" s="210"/>
      <c r="O28" s="210"/>
      <c r="P28" s="364" t="s">
        <v>26</v>
      </c>
      <c r="Q28" s="364"/>
      <c r="R28" s="361" t="str">
        <f>IF(R27="","",R27*100/X22)</f>
        <v/>
      </c>
      <c r="S28" s="361"/>
      <c r="T28" s="361" t="str">
        <f>IF(T27="","",T27*100/X22)</f>
        <v/>
      </c>
      <c r="U28" s="361"/>
      <c r="V28" s="361" t="str">
        <f>IF(V27="","",V27*100/X22)</f>
        <v/>
      </c>
      <c r="W28" s="361"/>
      <c r="X28" s="361" t="str">
        <f>IF(X27="","",X27*100/X22)</f>
        <v/>
      </c>
      <c r="Y28" s="361"/>
      <c r="Z28" s="154"/>
      <c r="AA28" s="213"/>
      <c r="AB28" s="157">
        <v>24</v>
      </c>
      <c r="AC28" s="192" t="str">
        <f>IF(กรอกข้อมูลทั่วไป!U27=0,"",กรอกข้อมูลทั่วไป!U27)</f>
        <v/>
      </c>
      <c r="AD28" s="193" t="str">
        <f>IF(กรอกข้อมูลคะแนน!C29=0,"",IF(กรอกข้อมูลคะแนน!C29&lt;(กรอกข้อมูลคะแนน!$C$5/2),"มผ",กรอกข้อมูลคะแนน!C29))</f>
        <v/>
      </c>
      <c r="AE28" s="193" t="str">
        <f>IF(กรอกข้อมูลคะแนน!D29=0,"",IF(กรอกข้อมูลคะแนน!D29&lt;(กรอกข้อมูลคะแนน!$D$5/2),"มผ",กรอกข้อมูลคะแนน!D29))</f>
        <v/>
      </c>
      <c r="AF28" s="193" t="str">
        <f>IF(กรอกข้อมูลคะแนน!E29=0,"",IF(กรอกข้อมูลคะแนน!E29&lt;(กรอกข้อมูลคะแนน!$E$5/2),"มผ",กรอกข้อมูลคะแนน!E29))</f>
        <v/>
      </c>
      <c r="AG28" s="193" t="str">
        <f>IF(กรอกข้อมูลคะแนน!F29=0,"",IF(กรอกข้อมูลคะแนน!F29&lt;(กรอกข้อมูลคะแนน!$F$5/2),"มผ",กรอกข้อมูลคะแนน!F29))</f>
        <v/>
      </c>
      <c r="AH28" s="193" t="str">
        <f>IF(กรอกข้อมูลคะแนน!G29=0,"",IF(กรอกข้อมูลคะแนน!G29&lt;(กรอกข้อมูลคะแนน!$G$5/2),"มผ",กรอกข้อมูลคะแนน!G29))</f>
        <v/>
      </c>
      <c r="AI28" s="193" t="str">
        <f>IF(กรอกข้อมูลคะแนน!H29=0,"",IF(กรอกข้อมูลคะแนน!H29&lt;(กรอกข้อมูลคะแนน!$H$5/2),"มผ",กรอกข้อมูลคะแนน!H29))</f>
        <v/>
      </c>
      <c r="AJ28" s="193" t="str">
        <f>IF(กรอกข้อมูลคะแนน!I29=0,"",IF(กรอกข้อมูลคะแนน!I29&lt;(กรอกข้อมูลคะแนน!$I$5/2),"มผ",กรอกข้อมูลคะแนน!I29))</f>
        <v/>
      </c>
      <c r="AK28" s="193" t="str">
        <f>IF(กรอกข้อมูลคะแนน!K29=0,"",IF(กรอกข้อมูลคะแนน!K29&lt;(กรอกข้อมูลคะแนน!$K$5/2),"มผ",กรอกข้อมูลคะแนน!K29))</f>
        <v/>
      </c>
      <c r="AL28" s="193" t="str">
        <f>IF(กรอกข้อมูลคะแนน!L29=0,"",IF(กรอกข้อมูลคะแนน!L29&lt;(กรอกข้อมูลคะแนน!$L$5/2),"มผ",กรอกข้อมูลคะแนน!L29))</f>
        <v/>
      </c>
      <c r="AM28" s="193" t="str">
        <f>IF(กรอกข้อมูลคะแนน!M29=0,"",IF(กรอกข้อมูลคะแนน!M29&lt;(กรอกข้อมูลคะแนน!$M$5/2),"มผ",กรอกข้อมูลคะแนน!M29))</f>
        <v/>
      </c>
      <c r="AN28" s="193" t="str">
        <f>IF(กรอกข้อมูลคะแนน!N29=0,"",IF(กรอกข้อมูลคะแนน!N29&lt;(กรอกข้อมูลคะแนน!$N$5/2),"มผ",กรอกข้อมูลคะแนน!N29))</f>
        <v/>
      </c>
      <c r="AO28" s="157">
        <v>24</v>
      </c>
      <c r="AP28" s="192" t="str">
        <f>IF(กรอกข้อมูลทั่วไป!U27=0,"",กรอกข้อมูลทั่วไป!U27)</f>
        <v/>
      </c>
      <c r="AQ28" s="193" t="str">
        <f>IF(กรอกข้อมูลคะแนน!O29=0,"",IF(กรอกข้อมูลคะแนน!O29&lt;(กรอกข้อมูลคะแนน!$O$5/2),"มผ",กรอกข้อมูลคะแนน!O29))</f>
        <v/>
      </c>
      <c r="AR28" s="193" t="str">
        <f>IF(กรอกข้อมูลคะแนน!P29=0,"",IF(กรอกข้อมูลคะแนน!P29&lt;(กรอกข้อมูลคะแนน!$P$5/2),"มผ",กรอกข้อมูลคะแนน!P29))</f>
        <v/>
      </c>
      <c r="AS28" s="193" t="str">
        <f>IF(กรอกข้อมูลคะแนน!Q29=0,"",IF(กรอกข้อมูลคะแนน!Q29&lt;(กรอกข้อมูลคะแนน!$Q$5/2),"มผ",กรอกข้อมูลคะแนน!Q29))</f>
        <v/>
      </c>
      <c r="AT28" s="193" t="str">
        <f>IF(กรอกข้อมูลคะแนน!S29=0,"",IF(กรอกข้อมูลคะแนน!S29&lt;(กรอกข้อมูลคะแนน!$S$5/2),"มผ",กรอกข้อมูลคะแนน!S29))</f>
        <v/>
      </c>
      <c r="AU28" s="193" t="str">
        <f>IF(กรอกข้อมูลคะแนน!T29=0,"",IF(กรอกข้อมูลคะแนน!T29&lt;(กรอกข้อมูลคะแนน!$T$5/2),"มผ",กรอกข้อมูลคะแนน!T29))</f>
        <v/>
      </c>
      <c r="AV28" s="193" t="str">
        <f>IF(กรอกข้อมูลคะแนน!U29=0,"",IF(กรอกข้อมูลคะแนน!U29&lt;(กรอกข้อมูลคะแนน!$U$5/2),"มผ",กรอกข้อมูลคะแนน!U29))</f>
        <v/>
      </c>
      <c r="AW28" s="193" t="str">
        <f>IF(กรอกข้อมูลคะแนน!V29=0,"",IF(กรอกข้อมูลคะแนน!V29&lt;(กรอกข้อมูลคะแนน!$V$5/2),"มผ",กรอกข้อมูลคะแนน!V29))</f>
        <v/>
      </c>
      <c r="AX28" s="193" t="str">
        <f>IF(กรอกข้อมูลคะแนน!W29=0,"",IF(กรอกข้อมูลคะแนน!W29&lt;(กรอกข้อมูลคะแนน!$W$5/2),"มผ",กรอกข้อมูลคะแนน!W29))</f>
        <v/>
      </c>
      <c r="AY28" s="193" t="str">
        <f>IF(กรอกข้อมูลคะแนน!X29=0,"",IF(กรอกข้อมูลคะแนน!X29&lt;(กรอกข้อมูลคะแนน!$X$5/2),"มผ",กรอกข้อมูลคะแนน!X29))</f>
        <v/>
      </c>
      <c r="AZ28" s="193" t="str">
        <f>IF(กรอกข้อมูลคะแนน!Y29=0,"",IF(กรอกข้อมูลคะแนน!Y29&lt;(กรอกข้อมูลคะแนน!$Y$5/2),"มผ",กรอกข้อมูลคะแนน!Y29))</f>
        <v/>
      </c>
      <c r="BA28" s="194" t="str">
        <f>IF(กรอกข้อมูลคะแนน!AA29=0,"",กรอกข้อมูลคะแนน!AA29)</f>
        <v/>
      </c>
      <c r="BB28" s="157">
        <v>24</v>
      </c>
      <c r="BC28" s="192" t="str">
        <f>IF(กรอกข้อมูลทั่วไป!U27=0,"",กรอกข้อมูลทั่วไป!U27)</f>
        <v/>
      </c>
      <c r="BD28" s="193" t="str">
        <f>IF(กรอกข้อมูลคะแนน!AB29=0,"",IF(กรอกข้อมูลคะแนน!AB29&lt;(กรอกข้อมูลคะแนน!$AB$5/2),"มผ",กรอกข้อมูลคะแนน!AB29))</f>
        <v/>
      </c>
      <c r="BE28" s="193" t="str">
        <f>IF(กรอกข้อมูลคะแนน!AC29=0,"",IF(กรอกข้อมูลคะแนน!AC29&lt;(กรอกข้อมูลคะแนน!$AC$5/2),"มผ",กรอกข้อมูลคะแนน!AC29))</f>
        <v/>
      </c>
      <c r="BF28" s="193" t="str">
        <f>IF(กรอกข้อมูลคะแนน!AD29=0,"",IF(กรอกข้อมูลคะแนน!AD29&lt;(กรอกข้อมูลคะแนน!$AD$5/2),"มผ",กรอกข้อมูลคะแนน!AD29))</f>
        <v/>
      </c>
      <c r="BG28" s="193" t="str">
        <f>IF(กรอกข้อมูลคะแนน!AE29=0,"",IF(กรอกข้อมูลคะแนน!AE29&lt;(กรอกข้อมูลคะแนน!$AE$5/2),"มผ",กรอกข้อมูลคะแนน!AE29))</f>
        <v/>
      </c>
      <c r="BH28" s="193" t="str">
        <f>IF(กรอกข้อมูลคะแนน!AF29=0,"",IF(กรอกข้อมูลคะแนน!AF29&lt;(กรอกข้อมูลคะแนน!$AF$5/2),"มผ",กรอกข้อมูลคะแนน!AF29))</f>
        <v/>
      </c>
      <c r="BI28" s="193" t="str">
        <f>IF(กรอกข้อมูลคะแนน!AG29=0,"",IF(กรอกข้อมูลคะแนน!AG29&lt;(กรอกข้อมูลคะแนน!$AG$5/2),"มผ",กรอกข้อมูลคะแนน!AG29))</f>
        <v/>
      </c>
      <c r="BJ28" s="193" t="str">
        <f>IF(กรอกข้อมูลคะแนน!AH29=0,"",IF(กรอกข้อมูลคะแนน!AH29&lt;(กรอกข้อมูลคะแนน!$AH$5/2),"มผ",กรอกข้อมูลคะแนน!AH29))</f>
        <v/>
      </c>
      <c r="BK28" s="193" t="str">
        <f>IF(กรอกข้อมูลคะแนน!AJ29=0,"",IF(กรอกข้อมูลคะแนน!AJ29&lt;(กรอกข้อมูลคะแนน!$AJ$5/2),"มผ",กรอกข้อมูลคะแนน!AJ29))</f>
        <v/>
      </c>
      <c r="BL28" s="193" t="str">
        <f>IF(กรอกข้อมูลคะแนน!AK29=0,"",IF(กรอกข้อมูลคะแนน!AK29&lt;(กรอกข้อมูลคะแนน!$AK$5/2),"มผ",กรอกข้อมูลคะแนน!AK29))</f>
        <v/>
      </c>
      <c r="BM28" s="193" t="str">
        <f>IF(กรอกข้อมูลคะแนน!AL29=0,"",IF(กรอกข้อมูลคะแนน!AL29&lt;(กรอกข้อมูลคะแนน!$AL$5/2),"มผ",กรอกข้อมูลคะแนน!AL29))</f>
        <v/>
      </c>
      <c r="BN28" s="193" t="str">
        <f>IF(กรอกข้อมูลคะแนน!AM29=0,"",IF(กรอกข้อมูลคะแนน!AM29&lt;(กรอกข้อมูลคะแนน!$AM$5/2),"มผ",กรอกข้อมูลคะแนน!AM29))</f>
        <v/>
      </c>
      <c r="BO28" s="157">
        <v>24</v>
      </c>
      <c r="BP28" s="192" t="str">
        <f t="shared" si="2"/>
        <v/>
      </c>
      <c r="BQ28" s="193" t="str">
        <f>IF(กรอกข้อมูลคะแนน!AN29=0,"",IF(กรอกข้อมูลคะแนน!AN29&lt;(กรอกข้อมูลคะแนน!$AN$5/2),"มผ",กรอกข้อมูลคะแนน!AN29))</f>
        <v/>
      </c>
      <c r="BR28" s="193" t="str">
        <f>IF(กรอกข้อมูลคะแนน!AO29=0,"",IF(กรอกข้อมูลคะแนน!AO29&lt;(กรอกข้อมูลคะแนน!$AO$5/2),"มผ",กรอกข้อมูลคะแนน!AO29))</f>
        <v/>
      </c>
      <c r="BS28" s="193" t="str">
        <f>IF(กรอกข้อมูลคะแนน!AP29=0,"",IF(กรอกข้อมูลคะแนน!AP29&lt;(กรอกข้อมูลคะแนน!$AP$5/2),"มผ",กรอกข้อมูลคะแนน!AP29))</f>
        <v/>
      </c>
      <c r="BT28" s="193" t="str">
        <f>IF(กรอกข้อมูลคะแนน!AR29=0,"",IF(กรอกข้อมูลคะแนน!AR29&lt;(กรอกข้อมูลคะแนน!$AR$5/2),"มผ",กรอกข้อมูลคะแนน!AR29))</f>
        <v/>
      </c>
      <c r="BU28" s="193" t="str">
        <f>IF(กรอกข้อมูลคะแนน!AS29=0,"",IF(กรอกข้อมูลคะแนน!AS29&lt;(กรอกข้อมูลคะแนน!$AS$5/2),"มผ",กรอกข้อมูลคะแนน!AS29))</f>
        <v/>
      </c>
      <c r="BV28" s="193" t="str">
        <f>IF(กรอกข้อมูลคะแนน!AT29=0,"",IF(กรอกข้อมูลคะแนน!AT29&lt;(กรอกข้อมูลคะแนน!$AT$5/2),"มผ",กรอกข้อมูลคะแนน!AT29))</f>
        <v/>
      </c>
      <c r="BW28" s="193" t="str">
        <f>IF(กรอกข้อมูลคะแนน!AU29=0,"",IF(กรอกข้อมูลคะแนน!AU29&lt;(กรอกข้อมูลคะแนน!$AU$5/2),"มผ",กรอกข้อมูลคะแนน!AU29))</f>
        <v/>
      </c>
      <c r="BX28" s="193" t="str">
        <f>IF(กรอกข้อมูลคะแนน!AV29=0,"",IF(กรอกข้อมูลคะแนน!AV29&lt;(กรอกข้อมูลคะแนน!$AV$5/2),"มผ",กรอกข้อมูลคะแนน!AV29))</f>
        <v/>
      </c>
      <c r="BY28" s="193" t="str">
        <f>IF(กรอกข้อมูลคะแนน!AW29=0,"",IF(กรอกข้อมูลคะแนน!AW29&lt;(กรอกข้อมูลคะแนน!$AW$5/2),"มผ",กรอกข้อมูลคะแนน!AW29))</f>
        <v/>
      </c>
      <c r="BZ28" s="193" t="str">
        <f>IF(กรอกข้อมูลคะแนน!AX29=0,"",IF(กรอกข้อมูลคะแนน!AX29&lt;(กรอกข้อมูลคะแนน!$AX$5/2),"มผ",กรอกข้อมูลคะแนน!AX29))</f>
        <v/>
      </c>
      <c r="CA28" s="194" t="str">
        <f>IF(กรอกข้อมูลคะแนน!AZ29=0,"",กรอกข้อมูลคะแนน!AZ29)</f>
        <v/>
      </c>
      <c r="CB28" s="157">
        <v>24</v>
      </c>
      <c r="CC28" s="194" t="str">
        <f t="shared" si="3"/>
        <v/>
      </c>
      <c r="CD28" s="194" t="str">
        <f t="shared" si="4"/>
        <v/>
      </c>
      <c r="CE28" s="195" t="str">
        <f>IF(กรอกข้อมูลคะแนน!BD29=0,"",กรอกข้อมูลคะแนน!BD29)</f>
        <v/>
      </c>
      <c r="CF28" s="195" t="str">
        <f>IF(กรอกข้อมูลคะแนน!BC29=0,"",กรอกข้อมูลคะแนน!BC29)</f>
        <v/>
      </c>
      <c r="CG28" s="195" t="str">
        <f t="shared" si="0"/>
        <v/>
      </c>
      <c r="CH28" s="195" t="str">
        <f>IF(กรอกข้อมูลคะแนน!BH29=0,"",กรอกข้อมูลคะแนน!BH29)</f>
        <v/>
      </c>
      <c r="CI28" s="195" t="str">
        <f>IF(กรอกข้อมูลคะแนน!BF29=0,"",กรอกข้อมูลคะแนน!BF29)</f>
        <v/>
      </c>
      <c r="CJ28" s="195" t="str">
        <f t="shared" si="1"/>
        <v/>
      </c>
      <c r="CK28" s="178" t="str">
        <f t="shared" si="5"/>
        <v/>
      </c>
      <c r="CL28" s="178" t="str">
        <f t="shared" si="6"/>
        <v/>
      </c>
      <c r="CM28" s="195" t="str">
        <f t="shared" si="7"/>
        <v/>
      </c>
      <c r="CN28" s="194" t="str">
        <f>IF(CM28="","",IF(CM28="ร","ร",VLOOKUP(CM28,ช่วงคะแนน!$H$8:$I$15,2)))</f>
        <v/>
      </c>
      <c r="CO28" s="196"/>
      <c r="CP28" s="202">
        <v>24</v>
      </c>
      <c r="CQ28" s="198" t="str">
        <f>IF(กรอกข้อมูลคะแนน!CD29=0,"",กรอกข้อมูลคะแนน!CD29)</f>
        <v/>
      </c>
      <c r="CR28" s="198" t="str">
        <f>IF(กรอกข้อมูลคะแนน!CE29=0,"",กรอกข้อมูลคะแนน!CE29)</f>
        <v/>
      </c>
      <c r="CS28" s="198" t="str">
        <f>IF(กรอกข้อมูลคะแนน!CF29=0,"",กรอกข้อมูลคะแนน!CF29)</f>
        <v/>
      </c>
      <c r="CT28" s="198" t="str">
        <f>IF(กรอกข้อมูลคะแนน!CG29=0,"",กรอกข้อมูลคะแนน!CG29)</f>
        <v/>
      </c>
      <c r="CU28" s="198" t="str">
        <f>IF(กรอกข้อมูลคะแนน!CH29=0,"",กรอกข้อมูลคะแนน!CH29)</f>
        <v/>
      </c>
      <c r="CV28" s="198" t="str">
        <f>IF(กรอกข้อมูลคะแนน!CI29=0,"",กรอกข้อมูลคะแนน!CI29)</f>
        <v/>
      </c>
      <c r="CW28" s="198" t="str">
        <f>IF(กรอกข้อมูลคะแนน!CJ29=0,"",กรอกข้อมูลคะแนน!CJ29)</f>
        <v/>
      </c>
      <c r="CX28" s="198" t="str">
        <f>IF(กรอกข้อมูลคะแนน!CK29=0,"",กรอกข้อมูลคะแนน!CK29)</f>
        <v/>
      </c>
      <c r="CY28" s="199" t="str">
        <f t="shared" si="8"/>
        <v/>
      </c>
      <c r="CZ28" s="200"/>
      <c r="DA28" s="202">
        <v>24</v>
      </c>
      <c r="DB28" s="201" t="str">
        <f>IF(กรอกข้อมูลคะแนน!CM29=0,"",กรอกข้อมูลคะแนน!CM29)</f>
        <v/>
      </c>
      <c r="DC28" s="201" t="str">
        <f>IF(กรอกข้อมูลคะแนน!CN29=0,"",กรอกข้อมูลคะแนน!CN29)</f>
        <v/>
      </c>
      <c r="DD28" s="201" t="str">
        <f>IF(กรอกข้อมูลคะแนน!CO29=0,"",กรอกข้อมูลคะแนน!CO29)</f>
        <v/>
      </c>
      <c r="DE28" s="201" t="str">
        <f>IF(กรอกข้อมูลคะแนน!CP29=0,"",กรอกข้อมูลคะแนน!CP29)</f>
        <v/>
      </c>
      <c r="DF28" s="201" t="str">
        <f>IF(กรอกข้อมูลคะแนน!CQ29=0,"",กรอกข้อมูลคะแนน!CQ29)</f>
        <v/>
      </c>
      <c r="DG28" s="201" t="str">
        <f>IF(กรอกข้อมูลคะแนน!CR29=0,"",กรอกข้อมูลคะแนน!CR29)</f>
        <v/>
      </c>
      <c r="DH28" s="201" t="str">
        <f>IF(กรอกข้อมูลคะแนน!CS29=0,"",กรอกข้อมูลคะแนน!CS29)</f>
        <v/>
      </c>
      <c r="DI28" s="201" t="str">
        <f>IF(กรอกข้อมูลคะแนน!CT29=0,"",กรอกข้อมูลคะแนน!CT29)</f>
        <v/>
      </c>
      <c r="DJ28" s="201" t="str">
        <f>IF(กรอกข้อมูลคะแนน!CU29=0,"",กรอกข้อมูลคะแนน!CU29)</f>
        <v/>
      </c>
      <c r="DK28" s="201" t="str">
        <f>IF(กรอกข้อมูลคะแนน!CV29=0,"",กรอกข้อมูลคะแนน!CV29)</f>
        <v/>
      </c>
      <c r="DL28" s="201" t="str">
        <f>IF(กรอกข้อมูลคะแนน!CW29=0,"",กรอกข้อมูลคะแนน!CW29)</f>
        <v/>
      </c>
      <c r="DM28" s="201" t="str">
        <f>IF(กรอกข้อมูลคะแนน!CX29=0,"",กรอกข้อมูลคะแนน!CX29)</f>
        <v/>
      </c>
      <c r="DN28" s="201" t="str">
        <f>IF(กรอกข้อมูลคะแนน!CY29=0,"",กรอกข้อมูลคะแนน!CY29)</f>
        <v/>
      </c>
      <c r="DO28" s="201" t="str">
        <f>IF(กรอกข้อมูลคะแนน!CZ29=0,"",กรอกข้อมูลคะแนน!CZ29)</f>
        <v/>
      </c>
      <c r="DP28" s="201" t="str">
        <f>IF(กรอกข้อมูลคะแนน!DA29=0,"",กรอกข้อมูลคะแนน!DA29)</f>
        <v/>
      </c>
      <c r="DQ28" s="199" t="str">
        <f>IF(กรอกข้อมูลคะแนน!DB29=0,"",IF(กรอกข้อมูลคะแนน!DB29="ร","ร",IF(กรอกข้อมูลคะแนน!DB29&gt;7.9,3,IF(กรอกข้อมูลคะแนน!DB29&gt;5.9,2,IF(กรอกข้อมูลคะแนน!DB29&gt;4.9,1,0)))))</f>
        <v/>
      </c>
    </row>
    <row r="29" spans="1:121" ht="17.100000000000001" customHeight="1" x14ac:dyDescent="0.3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57">
        <v>25</v>
      </c>
      <c r="AC29" s="192" t="str">
        <f>IF(กรอกข้อมูลทั่วไป!U28=0,"",กรอกข้อมูลทั่วไป!U28)</f>
        <v/>
      </c>
      <c r="AD29" s="193" t="str">
        <f>IF(กรอกข้อมูลคะแนน!C30=0,"",IF(กรอกข้อมูลคะแนน!C30&lt;(กรอกข้อมูลคะแนน!$C$5/2),"มผ",กรอกข้อมูลคะแนน!C30))</f>
        <v/>
      </c>
      <c r="AE29" s="193" t="str">
        <f>IF(กรอกข้อมูลคะแนน!D30=0,"",IF(กรอกข้อมูลคะแนน!D30&lt;(กรอกข้อมูลคะแนน!$D$5/2),"มผ",กรอกข้อมูลคะแนน!D30))</f>
        <v/>
      </c>
      <c r="AF29" s="193" t="str">
        <f>IF(กรอกข้อมูลคะแนน!E30=0,"",IF(กรอกข้อมูลคะแนน!E30&lt;(กรอกข้อมูลคะแนน!$E$5/2),"มผ",กรอกข้อมูลคะแนน!E30))</f>
        <v/>
      </c>
      <c r="AG29" s="193" t="str">
        <f>IF(กรอกข้อมูลคะแนน!F30=0,"",IF(กรอกข้อมูลคะแนน!F30&lt;(กรอกข้อมูลคะแนน!$F$5/2),"มผ",กรอกข้อมูลคะแนน!F30))</f>
        <v/>
      </c>
      <c r="AH29" s="193" t="str">
        <f>IF(กรอกข้อมูลคะแนน!G30=0,"",IF(กรอกข้อมูลคะแนน!G30&lt;(กรอกข้อมูลคะแนน!$G$5/2),"มผ",กรอกข้อมูลคะแนน!G30))</f>
        <v/>
      </c>
      <c r="AI29" s="193" t="str">
        <f>IF(กรอกข้อมูลคะแนน!H30=0,"",IF(กรอกข้อมูลคะแนน!H30&lt;(กรอกข้อมูลคะแนน!$H$5/2),"มผ",กรอกข้อมูลคะแนน!H30))</f>
        <v/>
      </c>
      <c r="AJ29" s="193" t="str">
        <f>IF(กรอกข้อมูลคะแนน!I30=0,"",IF(กรอกข้อมูลคะแนน!I30&lt;(กรอกข้อมูลคะแนน!$I$5/2),"มผ",กรอกข้อมูลคะแนน!I30))</f>
        <v/>
      </c>
      <c r="AK29" s="193" t="str">
        <f>IF(กรอกข้อมูลคะแนน!K30=0,"",IF(กรอกข้อมูลคะแนน!K30&lt;(กรอกข้อมูลคะแนน!$K$5/2),"มผ",กรอกข้อมูลคะแนน!K30))</f>
        <v/>
      </c>
      <c r="AL29" s="193" t="str">
        <f>IF(กรอกข้อมูลคะแนน!L30=0,"",IF(กรอกข้อมูลคะแนน!L30&lt;(กรอกข้อมูลคะแนน!$L$5/2),"มผ",กรอกข้อมูลคะแนน!L30))</f>
        <v/>
      </c>
      <c r="AM29" s="193" t="str">
        <f>IF(กรอกข้อมูลคะแนน!M30=0,"",IF(กรอกข้อมูลคะแนน!M30&lt;(กรอกข้อมูลคะแนน!$M$5/2),"มผ",กรอกข้อมูลคะแนน!M30))</f>
        <v/>
      </c>
      <c r="AN29" s="193" t="str">
        <f>IF(กรอกข้อมูลคะแนน!N30=0,"",IF(กรอกข้อมูลคะแนน!N30&lt;(กรอกข้อมูลคะแนน!$N$5/2),"มผ",กรอกข้อมูลคะแนน!N30))</f>
        <v/>
      </c>
      <c r="AO29" s="157">
        <v>25</v>
      </c>
      <c r="AP29" s="192" t="str">
        <f>IF(กรอกข้อมูลทั่วไป!U28=0,"",กรอกข้อมูลทั่วไป!U28)</f>
        <v/>
      </c>
      <c r="AQ29" s="193" t="str">
        <f>IF(กรอกข้อมูลคะแนน!O30=0,"",IF(กรอกข้อมูลคะแนน!O30&lt;(กรอกข้อมูลคะแนน!$O$5/2),"มผ",กรอกข้อมูลคะแนน!O30))</f>
        <v/>
      </c>
      <c r="AR29" s="193" t="str">
        <f>IF(กรอกข้อมูลคะแนน!P30=0,"",IF(กรอกข้อมูลคะแนน!P30&lt;(กรอกข้อมูลคะแนน!$P$5/2),"มผ",กรอกข้อมูลคะแนน!P30))</f>
        <v/>
      </c>
      <c r="AS29" s="193" t="str">
        <f>IF(กรอกข้อมูลคะแนน!Q30=0,"",IF(กรอกข้อมูลคะแนน!Q30&lt;(กรอกข้อมูลคะแนน!$Q$5/2),"มผ",กรอกข้อมูลคะแนน!Q30))</f>
        <v/>
      </c>
      <c r="AT29" s="193" t="str">
        <f>IF(กรอกข้อมูลคะแนน!S30=0,"",IF(กรอกข้อมูลคะแนน!S30&lt;(กรอกข้อมูลคะแนน!$S$5/2),"มผ",กรอกข้อมูลคะแนน!S30))</f>
        <v/>
      </c>
      <c r="AU29" s="193" t="str">
        <f>IF(กรอกข้อมูลคะแนน!T30=0,"",IF(กรอกข้อมูลคะแนน!T30&lt;(กรอกข้อมูลคะแนน!$T$5/2),"มผ",กรอกข้อมูลคะแนน!T30))</f>
        <v/>
      </c>
      <c r="AV29" s="193" t="str">
        <f>IF(กรอกข้อมูลคะแนน!U30=0,"",IF(กรอกข้อมูลคะแนน!U30&lt;(กรอกข้อมูลคะแนน!$U$5/2),"มผ",กรอกข้อมูลคะแนน!U30))</f>
        <v/>
      </c>
      <c r="AW29" s="193" t="str">
        <f>IF(กรอกข้อมูลคะแนน!V30=0,"",IF(กรอกข้อมูลคะแนน!V30&lt;(กรอกข้อมูลคะแนน!$V$5/2),"มผ",กรอกข้อมูลคะแนน!V30))</f>
        <v/>
      </c>
      <c r="AX29" s="193" t="str">
        <f>IF(กรอกข้อมูลคะแนน!W30=0,"",IF(กรอกข้อมูลคะแนน!W30&lt;(กรอกข้อมูลคะแนน!$W$5/2),"มผ",กรอกข้อมูลคะแนน!W30))</f>
        <v/>
      </c>
      <c r="AY29" s="193" t="str">
        <f>IF(กรอกข้อมูลคะแนน!X30=0,"",IF(กรอกข้อมูลคะแนน!X30&lt;(กรอกข้อมูลคะแนน!$X$5/2),"มผ",กรอกข้อมูลคะแนน!X30))</f>
        <v/>
      </c>
      <c r="AZ29" s="193" t="str">
        <f>IF(กรอกข้อมูลคะแนน!Y30=0,"",IF(กรอกข้อมูลคะแนน!Y30&lt;(กรอกข้อมูลคะแนน!$Y$5/2),"มผ",กรอกข้อมูลคะแนน!Y30))</f>
        <v/>
      </c>
      <c r="BA29" s="194" t="str">
        <f>IF(กรอกข้อมูลคะแนน!AA30=0,"",กรอกข้อมูลคะแนน!AA30)</f>
        <v/>
      </c>
      <c r="BB29" s="157">
        <v>25</v>
      </c>
      <c r="BC29" s="192" t="str">
        <f>IF(กรอกข้อมูลทั่วไป!U28=0,"",กรอกข้อมูลทั่วไป!U28)</f>
        <v/>
      </c>
      <c r="BD29" s="193" t="str">
        <f>IF(กรอกข้อมูลคะแนน!AB30=0,"",IF(กรอกข้อมูลคะแนน!AB30&lt;(กรอกข้อมูลคะแนน!$AB$5/2),"มผ",กรอกข้อมูลคะแนน!AB30))</f>
        <v/>
      </c>
      <c r="BE29" s="193" t="str">
        <f>IF(กรอกข้อมูลคะแนน!AC30=0,"",IF(กรอกข้อมูลคะแนน!AC30&lt;(กรอกข้อมูลคะแนน!$AC$5/2),"มผ",กรอกข้อมูลคะแนน!AC30))</f>
        <v/>
      </c>
      <c r="BF29" s="193" t="str">
        <f>IF(กรอกข้อมูลคะแนน!AD30=0,"",IF(กรอกข้อมูลคะแนน!AD30&lt;(กรอกข้อมูลคะแนน!$AD$5/2),"มผ",กรอกข้อมูลคะแนน!AD30))</f>
        <v/>
      </c>
      <c r="BG29" s="193" t="str">
        <f>IF(กรอกข้อมูลคะแนน!AE30=0,"",IF(กรอกข้อมูลคะแนน!AE30&lt;(กรอกข้อมูลคะแนน!$AE$5/2),"มผ",กรอกข้อมูลคะแนน!AE30))</f>
        <v/>
      </c>
      <c r="BH29" s="193" t="str">
        <f>IF(กรอกข้อมูลคะแนน!AF30=0,"",IF(กรอกข้อมูลคะแนน!AF30&lt;(กรอกข้อมูลคะแนน!$AF$5/2),"มผ",กรอกข้อมูลคะแนน!AF30))</f>
        <v/>
      </c>
      <c r="BI29" s="193" t="str">
        <f>IF(กรอกข้อมูลคะแนน!AG30=0,"",IF(กรอกข้อมูลคะแนน!AG30&lt;(กรอกข้อมูลคะแนน!$AG$5/2),"มผ",กรอกข้อมูลคะแนน!AG30))</f>
        <v/>
      </c>
      <c r="BJ29" s="193" t="str">
        <f>IF(กรอกข้อมูลคะแนน!AH30=0,"",IF(กรอกข้อมูลคะแนน!AH30&lt;(กรอกข้อมูลคะแนน!$AH$5/2),"มผ",กรอกข้อมูลคะแนน!AH30))</f>
        <v/>
      </c>
      <c r="BK29" s="193" t="str">
        <f>IF(กรอกข้อมูลคะแนน!AJ30=0,"",IF(กรอกข้อมูลคะแนน!AJ30&lt;(กรอกข้อมูลคะแนน!$AJ$5/2),"มผ",กรอกข้อมูลคะแนน!AJ30))</f>
        <v/>
      </c>
      <c r="BL29" s="193" t="str">
        <f>IF(กรอกข้อมูลคะแนน!AK30=0,"",IF(กรอกข้อมูลคะแนน!AK30&lt;(กรอกข้อมูลคะแนน!$AK$5/2),"มผ",กรอกข้อมูลคะแนน!AK30))</f>
        <v/>
      </c>
      <c r="BM29" s="193" t="str">
        <f>IF(กรอกข้อมูลคะแนน!AL30=0,"",IF(กรอกข้อมูลคะแนน!AL30&lt;(กรอกข้อมูลคะแนน!$AL$5/2),"มผ",กรอกข้อมูลคะแนน!AL30))</f>
        <v/>
      </c>
      <c r="BN29" s="193" t="str">
        <f>IF(กรอกข้อมูลคะแนน!AM30=0,"",IF(กรอกข้อมูลคะแนน!AM30&lt;(กรอกข้อมูลคะแนน!$AM$5/2),"มผ",กรอกข้อมูลคะแนน!AM30))</f>
        <v/>
      </c>
      <c r="BO29" s="157">
        <v>25</v>
      </c>
      <c r="BP29" s="192" t="str">
        <f t="shared" si="2"/>
        <v/>
      </c>
      <c r="BQ29" s="193" t="str">
        <f>IF(กรอกข้อมูลคะแนน!AN30=0,"",IF(กรอกข้อมูลคะแนน!AN30&lt;(กรอกข้อมูลคะแนน!$AN$5/2),"มผ",กรอกข้อมูลคะแนน!AN30))</f>
        <v/>
      </c>
      <c r="BR29" s="193" t="str">
        <f>IF(กรอกข้อมูลคะแนน!AO30=0,"",IF(กรอกข้อมูลคะแนน!AO30&lt;(กรอกข้อมูลคะแนน!$AO$5/2),"มผ",กรอกข้อมูลคะแนน!AO30))</f>
        <v/>
      </c>
      <c r="BS29" s="193" t="str">
        <f>IF(กรอกข้อมูลคะแนน!AP30=0,"",IF(กรอกข้อมูลคะแนน!AP30&lt;(กรอกข้อมูลคะแนน!$AP$5/2),"มผ",กรอกข้อมูลคะแนน!AP30))</f>
        <v/>
      </c>
      <c r="BT29" s="193" t="str">
        <f>IF(กรอกข้อมูลคะแนน!AR30=0,"",IF(กรอกข้อมูลคะแนน!AR30&lt;(กรอกข้อมูลคะแนน!$AR$5/2),"มผ",กรอกข้อมูลคะแนน!AR30))</f>
        <v/>
      </c>
      <c r="BU29" s="193" t="str">
        <f>IF(กรอกข้อมูลคะแนน!AS30=0,"",IF(กรอกข้อมูลคะแนน!AS30&lt;(กรอกข้อมูลคะแนน!$AS$5/2),"มผ",กรอกข้อมูลคะแนน!AS30))</f>
        <v/>
      </c>
      <c r="BV29" s="193" t="str">
        <f>IF(กรอกข้อมูลคะแนน!AT30=0,"",IF(กรอกข้อมูลคะแนน!AT30&lt;(กรอกข้อมูลคะแนน!$AT$5/2),"มผ",กรอกข้อมูลคะแนน!AT30))</f>
        <v/>
      </c>
      <c r="BW29" s="193" t="str">
        <f>IF(กรอกข้อมูลคะแนน!AU30=0,"",IF(กรอกข้อมูลคะแนน!AU30&lt;(กรอกข้อมูลคะแนน!$AU$5/2),"มผ",กรอกข้อมูลคะแนน!AU30))</f>
        <v/>
      </c>
      <c r="BX29" s="193" t="str">
        <f>IF(กรอกข้อมูลคะแนน!AV30=0,"",IF(กรอกข้อมูลคะแนน!AV30&lt;(กรอกข้อมูลคะแนน!$AV$5/2),"มผ",กรอกข้อมูลคะแนน!AV30))</f>
        <v/>
      </c>
      <c r="BY29" s="193" t="str">
        <f>IF(กรอกข้อมูลคะแนน!AW30=0,"",IF(กรอกข้อมูลคะแนน!AW30&lt;(กรอกข้อมูลคะแนน!$AW$5/2),"มผ",กรอกข้อมูลคะแนน!AW30))</f>
        <v/>
      </c>
      <c r="BZ29" s="193" t="str">
        <f>IF(กรอกข้อมูลคะแนน!AX30=0,"",IF(กรอกข้อมูลคะแนน!AX30&lt;(กรอกข้อมูลคะแนน!$AX$5/2),"มผ",กรอกข้อมูลคะแนน!AX30))</f>
        <v/>
      </c>
      <c r="CA29" s="194" t="str">
        <f>IF(กรอกข้อมูลคะแนน!AZ30=0,"",กรอกข้อมูลคะแนน!AZ30)</f>
        <v/>
      </c>
      <c r="CB29" s="157">
        <v>25</v>
      </c>
      <c r="CC29" s="194" t="str">
        <f t="shared" si="3"/>
        <v/>
      </c>
      <c r="CD29" s="194" t="str">
        <f t="shared" si="4"/>
        <v/>
      </c>
      <c r="CE29" s="195" t="str">
        <f>IF(กรอกข้อมูลคะแนน!BD30=0,"",กรอกข้อมูลคะแนน!BD30)</f>
        <v/>
      </c>
      <c r="CF29" s="195" t="str">
        <f>IF(กรอกข้อมูลคะแนน!BC30=0,"",กรอกข้อมูลคะแนน!BC30)</f>
        <v/>
      </c>
      <c r="CG29" s="195" t="str">
        <f t="shared" si="0"/>
        <v/>
      </c>
      <c r="CH29" s="195" t="str">
        <f>IF(กรอกข้อมูลคะแนน!BH30=0,"",กรอกข้อมูลคะแนน!BH30)</f>
        <v/>
      </c>
      <c r="CI29" s="195" t="str">
        <f>IF(กรอกข้อมูลคะแนน!BF30=0,"",กรอกข้อมูลคะแนน!BF30)</f>
        <v/>
      </c>
      <c r="CJ29" s="195" t="str">
        <f t="shared" si="1"/>
        <v/>
      </c>
      <c r="CK29" s="178" t="str">
        <f t="shared" si="5"/>
        <v/>
      </c>
      <c r="CL29" s="178" t="str">
        <f t="shared" si="6"/>
        <v/>
      </c>
      <c r="CM29" s="195" t="str">
        <f t="shared" si="7"/>
        <v/>
      </c>
      <c r="CN29" s="194" t="str">
        <f>IF(CM29="","",IF(CM29="ร","ร",VLOOKUP(CM29,ช่วงคะแนน!$H$8:$I$15,2)))</f>
        <v/>
      </c>
      <c r="CO29" s="196"/>
      <c r="CP29" s="202">
        <v>25</v>
      </c>
      <c r="CQ29" s="198" t="str">
        <f>IF(กรอกข้อมูลคะแนน!CD30=0,"",กรอกข้อมูลคะแนน!CD30)</f>
        <v/>
      </c>
      <c r="CR29" s="198" t="str">
        <f>IF(กรอกข้อมูลคะแนน!CE30=0,"",กรอกข้อมูลคะแนน!CE30)</f>
        <v/>
      </c>
      <c r="CS29" s="198" t="str">
        <f>IF(กรอกข้อมูลคะแนน!CF30=0,"",กรอกข้อมูลคะแนน!CF30)</f>
        <v/>
      </c>
      <c r="CT29" s="198" t="str">
        <f>IF(กรอกข้อมูลคะแนน!CG30=0,"",กรอกข้อมูลคะแนน!CG30)</f>
        <v/>
      </c>
      <c r="CU29" s="198" t="str">
        <f>IF(กรอกข้อมูลคะแนน!CH30=0,"",กรอกข้อมูลคะแนน!CH30)</f>
        <v/>
      </c>
      <c r="CV29" s="198" t="str">
        <f>IF(กรอกข้อมูลคะแนน!CI30=0,"",กรอกข้อมูลคะแนน!CI30)</f>
        <v/>
      </c>
      <c r="CW29" s="198" t="str">
        <f>IF(กรอกข้อมูลคะแนน!CJ30=0,"",กรอกข้อมูลคะแนน!CJ30)</f>
        <v/>
      </c>
      <c r="CX29" s="198" t="str">
        <f>IF(กรอกข้อมูลคะแนน!CK30=0,"",กรอกข้อมูลคะแนน!CK30)</f>
        <v/>
      </c>
      <c r="CY29" s="199" t="str">
        <f t="shared" si="8"/>
        <v/>
      </c>
      <c r="CZ29" s="200"/>
      <c r="DA29" s="202">
        <v>25</v>
      </c>
      <c r="DB29" s="201" t="str">
        <f>IF(กรอกข้อมูลคะแนน!CM30=0,"",กรอกข้อมูลคะแนน!CM30)</f>
        <v/>
      </c>
      <c r="DC29" s="201" t="str">
        <f>IF(กรอกข้อมูลคะแนน!CN30=0,"",กรอกข้อมูลคะแนน!CN30)</f>
        <v/>
      </c>
      <c r="DD29" s="201" t="str">
        <f>IF(กรอกข้อมูลคะแนน!CO30=0,"",กรอกข้อมูลคะแนน!CO30)</f>
        <v/>
      </c>
      <c r="DE29" s="201" t="str">
        <f>IF(กรอกข้อมูลคะแนน!CP30=0,"",กรอกข้อมูลคะแนน!CP30)</f>
        <v/>
      </c>
      <c r="DF29" s="201" t="str">
        <f>IF(กรอกข้อมูลคะแนน!CQ30=0,"",กรอกข้อมูลคะแนน!CQ30)</f>
        <v/>
      </c>
      <c r="DG29" s="201" t="str">
        <f>IF(กรอกข้อมูลคะแนน!CR30=0,"",กรอกข้อมูลคะแนน!CR30)</f>
        <v/>
      </c>
      <c r="DH29" s="201" t="str">
        <f>IF(กรอกข้อมูลคะแนน!CS30=0,"",กรอกข้อมูลคะแนน!CS30)</f>
        <v/>
      </c>
      <c r="DI29" s="201" t="str">
        <f>IF(กรอกข้อมูลคะแนน!CT30=0,"",กรอกข้อมูลคะแนน!CT30)</f>
        <v/>
      </c>
      <c r="DJ29" s="201" t="str">
        <f>IF(กรอกข้อมูลคะแนน!CU30=0,"",กรอกข้อมูลคะแนน!CU30)</f>
        <v/>
      </c>
      <c r="DK29" s="201" t="str">
        <f>IF(กรอกข้อมูลคะแนน!CV30=0,"",กรอกข้อมูลคะแนน!CV30)</f>
        <v/>
      </c>
      <c r="DL29" s="201" t="str">
        <f>IF(กรอกข้อมูลคะแนน!CW30=0,"",กรอกข้อมูลคะแนน!CW30)</f>
        <v/>
      </c>
      <c r="DM29" s="201" t="str">
        <f>IF(กรอกข้อมูลคะแนน!CX30=0,"",กรอกข้อมูลคะแนน!CX30)</f>
        <v/>
      </c>
      <c r="DN29" s="201" t="str">
        <f>IF(กรอกข้อมูลคะแนน!CY30=0,"",กรอกข้อมูลคะแนน!CY30)</f>
        <v/>
      </c>
      <c r="DO29" s="201" t="str">
        <f>IF(กรอกข้อมูลคะแนน!CZ30=0,"",กรอกข้อมูลคะแนน!CZ30)</f>
        <v/>
      </c>
      <c r="DP29" s="201" t="str">
        <f>IF(กรอกข้อมูลคะแนน!DA30=0,"",กรอกข้อมูลคะแนน!DA30)</f>
        <v/>
      </c>
      <c r="DQ29" s="199" t="str">
        <f>IF(กรอกข้อมูลคะแนน!DB30=0,"",IF(กรอกข้อมูลคะแนน!DB30="ร","ร",IF(กรอกข้อมูลคะแนน!DB30&gt;7.9,3,IF(กรอกข้อมูลคะแนน!DB30&gt;5.9,2,IF(กรอกข้อมูลคะแนน!DB30&gt;4.9,1,0)))))</f>
        <v/>
      </c>
    </row>
    <row r="30" spans="1:121" ht="16.5" customHeight="1" x14ac:dyDescent="0.3">
      <c r="A30" s="210" t="s">
        <v>262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175"/>
      <c r="M30" s="175"/>
      <c r="N30" s="175"/>
      <c r="O30" s="175"/>
      <c r="P30" s="210" t="s">
        <v>75</v>
      </c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57">
        <v>26</v>
      </c>
      <c r="AC30" s="192" t="str">
        <f>IF(กรอกข้อมูลทั่วไป!U29=0,"",กรอกข้อมูลทั่วไป!U29)</f>
        <v/>
      </c>
      <c r="AD30" s="193" t="str">
        <f>IF(กรอกข้อมูลคะแนน!C31=0,"",IF(กรอกข้อมูลคะแนน!C31&lt;(กรอกข้อมูลคะแนน!$C$5/2),"มผ",กรอกข้อมูลคะแนน!C31))</f>
        <v/>
      </c>
      <c r="AE30" s="193" t="str">
        <f>IF(กรอกข้อมูลคะแนน!D31=0,"",IF(กรอกข้อมูลคะแนน!D31&lt;(กรอกข้อมูลคะแนน!$D$5/2),"มผ",กรอกข้อมูลคะแนน!D31))</f>
        <v/>
      </c>
      <c r="AF30" s="193" t="str">
        <f>IF(กรอกข้อมูลคะแนน!E31=0,"",IF(กรอกข้อมูลคะแนน!E31&lt;(กรอกข้อมูลคะแนน!$E$5/2),"มผ",กรอกข้อมูลคะแนน!E31))</f>
        <v/>
      </c>
      <c r="AG30" s="193" t="str">
        <f>IF(กรอกข้อมูลคะแนน!F31=0,"",IF(กรอกข้อมูลคะแนน!F31&lt;(กรอกข้อมูลคะแนน!$F$5/2),"มผ",กรอกข้อมูลคะแนน!F31))</f>
        <v/>
      </c>
      <c r="AH30" s="193" t="str">
        <f>IF(กรอกข้อมูลคะแนน!G31=0,"",IF(กรอกข้อมูลคะแนน!G31&lt;(กรอกข้อมูลคะแนน!$G$5/2),"มผ",กรอกข้อมูลคะแนน!G31))</f>
        <v/>
      </c>
      <c r="AI30" s="193" t="str">
        <f>IF(กรอกข้อมูลคะแนน!H31=0,"",IF(กรอกข้อมูลคะแนน!H31&lt;(กรอกข้อมูลคะแนน!$H$5/2),"มผ",กรอกข้อมูลคะแนน!H31))</f>
        <v/>
      </c>
      <c r="AJ30" s="193" t="str">
        <f>IF(กรอกข้อมูลคะแนน!I31=0,"",IF(กรอกข้อมูลคะแนน!I31&lt;(กรอกข้อมูลคะแนน!$I$5/2),"มผ",กรอกข้อมูลคะแนน!I31))</f>
        <v/>
      </c>
      <c r="AK30" s="193" t="str">
        <f>IF(กรอกข้อมูลคะแนน!K31=0,"",IF(กรอกข้อมูลคะแนน!K31&lt;(กรอกข้อมูลคะแนน!$K$5/2),"มผ",กรอกข้อมูลคะแนน!K31))</f>
        <v/>
      </c>
      <c r="AL30" s="193" t="str">
        <f>IF(กรอกข้อมูลคะแนน!L31=0,"",IF(กรอกข้อมูลคะแนน!L31&lt;(กรอกข้อมูลคะแนน!$L$5/2),"มผ",กรอกข้อมูลคะแนน!L31))</f>
        <v/>
      </c>
      <c r="AM30" s="193" t="str">
        <f>IF(กรอกข้อมูลคะแนน!M31=0,"",IF(กรอกข้อมูลคะแนน!M31&lt;(กรอกข้อมูลคะแนน!$M$5/2),"มผ",กรอกข้อมูลคะแนน!M31))</f>
        <v/>
      </c>
      <c r="AN30" s="193" t="str">
        <f>IF(กรอกข้อมูลคะแนน!N31=0,"",IF(กรอกข้อมูลคะแนน!N31&lt;(กรอกข้อมูลคะแนน!$N$5/2),"มผ",กรอกข้อมูลคะแนน!N31))</f>
        <v/>
      </c>
      <c r="AO30" s="157">
        <v>26</v>
      </c>
      <c r="AP30" s="192" t="str">
        <f>IF(กรอกข้อมูลทั่วไป!U29=0,"",กรอกข้อมูลทั่วไป!U29)</f>
        <v/>
      </c>
      <c r="AQ30" s="193" t="str">
        <f>IF(กรอกข้อมูลคะแนน!O31=0,"",IF(กรอกข้อมูลคะแนน!O31&lt;(กรอกข้อมูลคะแนน!$O$5/2),"มผ",กรอกข้อมูลคะแนน!O31))</f>
        <v/>
      </c>
      <c r="AR30" s="193" t="str">
        <f>IF(กรอกข้อมูลคะแนน!P31=0,"",IF(กรอกข้อมูลคะแนน!P31&lt;(กรอกข้อมูลคะแนน!$P$5/2),"มผ",กรอกข้อมูลคะแนน!P31))</f>
        <v/>
      </c>
      <c r="AS30" s="193" t="str">
        <f>IF(กรอกข้อมูลคะแนน!Q31=0,"",IF(กรอกข้อมูลคะแนน!Q31&lt;(กรอกข้อมูลคะแนน!$Q$5/2),"มผ",กรอกข้อมูลคะแนน!Q31))</f>
        <v/>
      </c>
      <c r="AT30" s="193" t="str">
        <f>IF(กรอกข้อมูลคะแนน!S31=0,"",IF(กรอกข้อมูลคะแนน!S31&lt;(กรอกข้อมูลคะแนน!$S$5/2),"มผ",กรอกข้อมูลคะแนน!S31))</f>
        <v/>
      </c>
      <c r="AU30" s="193" t="str">
        <f>IF(กรอกข้อมูลคะแนน!T31=0,"",IF(กรอกข้อมูลคะแนน!T31&lt;(กรอกข้อมูลคะแนน!$T$5/2),"มผ",กรอกข้อมูลคะแนน!T31))</f>
        <v/>
      </c>
      <c r="AV30" s="193" t="str">
        <f>IF(กรอกข้อมูลคะแนน!U31=0,"",IF(กรอกข้อมูลคะแนน!U31&lt;(กรอกข้อมูลคะแนน!$U$5/2),"มผ",กรอกข้อมูลคะแนน!U31))</f>
        <v/>
      </c>
      <c r="AW30" s="193" t="str">
        <f>IF(กรอกข้อมูลคะแนน!V31=0,"",IF(กรอกข้อมูลคะแนน!V31&lt;(กรอกข้อมูลคะแนน!$V$5/2),"มผ",กรอกข้อมูลคะแนน!V31))</f>
        <v/>
      </c>
      <c r="AX30" s="193" t="str">
        <f>IF(กรอกข้อมูลคะแนน!W31=0,"",IF(กรอกข้อมูลคะแนน!W31&lt;(กรอกข้อมูลคะแนน!$W$5/2),"มผ",กรอกข้อมูลคะแนน!W31))</f>
        <v/>
      </c>
      <c r="AY30" s="193" t="str">
        <f>IF(กรอกข้อมูลคะแนน!X31=0,"",IF(กรอกข้อมูลคะแนน!X31&lt;(กรอกข้อมูลคะแนน!$X$5/2),"มผ",กรอกข้อมูลคะแนน!X31))</f>
        <v/>
      </c>
      <c r="AZ30" s="193" t="str">
        <f>IF(กรอกข้อมูลคะแนน!Y31=0,"",IF(กรอกข้อมูลคะแนน!Y31&lt;(กรอกข้อมูลคะแนน!$Y$5/2),"มผ",กรอกข้อมูลคะแนน!Y31))</f>
        <v/>
      </c>
      <c r="BA30" s="194" t="str">
        <f>IF(กรอกข้อมูลคะแนน!AA31=0,"",กรอกข้อมูลคะแนน!AA31)</f>
        <v/>
      </c>
      <c r="BB30" s="157">
        <v>26</v>
      </c>
      <c r="BC30" s="192" t="str">
        <f>IF(กรอกข้อมูลทั่วไป!U29=0,"",กรอกข้อมูลทั่วไป!U29)</f>
        <v/>
      </c>
      <c r="BD30" s="193" t="str">
        <f>IF(กรอกข้อมูลคะแนน!AB31=0,"",IF(กรอกข้อมูลคะแนน!AB31&lt;(กรอกข้อมูลคะแนน!$AB$5/2),"มผ",กรอกข้อมูลคะแนน!AB31))</f>
        <v/>
      </c>
      <c r="BE30" s="193" t="str">
        <f>IF(กรอกข้อมูลคะแนน!AC31=0,"",IF(กรอกข้อมูลคะแนน!AC31&lt;(กรอกข้อมูลคะแนน!$AC$5/2),"มผ",กรอกข้อมูลคะแนน!AC31))</f>
        <v/>
      </c>
      <c r="BF30" s="193" t="str">
        <f>IF(กรอกข้อมูลคะแนน!AD31=0,"",IF(กรอกข้อมูลคะแนน!AD31&lt;(กรอกข้อมูลคะแนน!$AD$5/2),"มผ",กรอกข้อมูลคะแนน!AD31))</f>
        <v/>
      </c>
      <c r="BG30" s="193" t="str">
        <f>IF(กรอกข้อมูลคะแนน!AE31=0,"",IF(กรอกข้อมูลคะแนน!AE31&lt;(กรอกข้อมูลคะแนน!$AE$5/2),"มผ",กรอกข้อมูลคะแนน!AE31))</f>
        <v/>
      </c>
      <c r="BH30" s="193" t="str">
        <f>IF(กรอกข้อมูลคะแนน!AF31=0,"",IF(กรอกข้อมูลคะแนน!AF31&lt;(กรอกข้อมูลคะแนน!$AF$5/2),"มผ",กรอกข้อมูลคะแนน!AF31))</f>
        <v/>
      </c>
      <c r="BI30" s="193" t="str">
        <f>IF(กรอกข้อมูลคะแนน!AG31=0,"",IF(กรอกข้อมูลคะแนน!AG31&lt;(กรอกข้อมูลคะแนน!$AG$5/2),"มผ",กรอกข้อมูลคะแนน!AG31))</f>
        <v/>
      </c>
      <c r="BJ30" s="193" t="str">
        <f>IF(กรอกข้อมูลคะแนน!AH31=0,"",IF(กรอกข้อมูลคะแนน!AH31&lt;(กรอกข้อมูลคะแนน!$AH$5/2),"มผ",กรอกข้อมูลคะแนน!AH31))</f>
        <v/>
      </c>
      <c r="BK30" s="193" t="str">
        <f>IF(กรอกข้อมูลคะแนน!AJ31=0,"",IF(กรอกข้อมูลคะแนน!AJ31&lt;(กรอกข้อมูลคะแนน!$AJ$5/2),"มผ",กรอกข้อมูลคะแนน!AJ31))</f>
        <v/>
      </c>
      <c r="BL30" s="193" t="str">
        <f>IF(กรอกข้อมูลคะแนน!AK31=0,"",IF(กรอกข้อมูลคะแนน!AK31&lt;(กรอกข้อมูลคะแนน!$AK$5/2),"มผ",กรอกข้อมูลคะแนน!AK31))</f>
        <v/>
      </c>
      <c r="BM30" s="193" t="str">
        <f>IF(กรอกข้อมูลคะแนน!AL31=0,"",IF(กรอกข้อมูลคะแนน!AL31&lt;(กรอกข้อมูลคะแนน!$AL$5/2),"มผ",กรอกข้อมูลคะแนน!AL31))</f>
        <v/>
      </c>
      <c r="BN30" s="193" t="str">
        <f>IF(กรอกข้อมูลคะแนน!AM31=0,"",IF(กรอกข้อมูลคะแนน!AM31&lt;(กรอกข้อมูลคะแนน!$AM$5/2),"มผ",กรอกข้อมูลคะแนน!AM31))</f>
        <v/>
      </c>
      <c r="BO30" s="157">
        <v>26</v>
      </c>
      <c r="BP30" s="192" t="str">
        <f t="shared" si="2"/>
        <v/>
      </c>
      <c r="BQ30" s="193" t="str">
        <f>IF(กรอกข้อมูลคะแนน!AN31=0,"",IF(กรอกข้อมูลคะแนน!AN31&lt;(กรอกข้อมูลคะแนน!$AN$5/2),"มผ",กรอกข้อมูลคะแนน!AN31))</f>
        <v/>
      </c>
      <c r="BR30" s="193" t="str">
        <f>IF(กรอกข้อมูลคะแนน!AO31=0,"",IF(กรอกข้อมูลคะแนน!AO31&lt;(กรอกข้อมูลคะแนน!$AO$5/2),"มผ",กรอกข้อมูลคะแนน!AO31))</f>
        <v/>
      </c>
      <c r="BS30" s="193" t="str">
        <f>IF(กรอกข้อมูลคะแนน!AP31=0,"",IF(กรอกข้อมูลคะแนน!AP31&lt;(กรอกข้อมูลคะแนน!$AP$5/2),"มผ",กรอกข้อมูลคะแนน!AP31))</f>
        <v/>
      </c>
      <c r="BT30" s="193" t="str">
        <f>IF(กรอกข้อมูลคะแนน!AR31=0,"",IF(กรอกข้อมูลคะแนน!AR31&lt;(กรอกข้อมูลคะแนน!$AR$5/2),"มผ",กรอกข้อมูลคะแนน!AR31))</f>
        <v/>
      </c>
      <c r="BU30" s="193" t="str">
        <f>IF(กรอกข้อมูลคะแนน!AS31=0,"",IF(กรอกข้อมูลคะแนน!AS31&lt;(กรอกข้อมูลคะแนน!$AS$5/2),"มผ",กรอกข้อมูลคะแนน!AS31))</f>
        <v/>
      </c>
      <c r="BV30" s="193" t="str">
        <f>IF(กรอกข้อมูลคะแนน!AT31=0,"",IF(กรอกข้อมูลคะแนน!AT31&lt;(กรอกข้อมูลคะแนน!$AT$5/2),"มผ",กรอกข้อมูลคะแนน!AT31))</f>
        <v/>
      </c>
      <c r="BW30" s="193" t="str">
        <f>IF(กรอกข้อมูลคะแนน!AU31=0,"",IF(กรอกข้อมูลคะแนน!AU31&lt;(กรอกข้อมูลคะแนน!$AU$5/2),"มผ",กรอกข้อมูลคะแนน!AU31))</f>
        <v/>
      </c>
      <c r="BX30" s="193" t="str">
        <f>IF(กรอกข้อมูลคะแนน!AV31=0,"",IF(กรอกข้อมูลคะแนน!AV31&lt;(กรอกข้อมูลคะแนน!$AV$5/2),"มผ",กรอกข้อมูลคะแนน!AV31))</f>
        <v/>
      </c>
      <c r="BY30" s="193" t="str">
        <f>IF(กรอกข้อมูลคะแนน!AW31=0,"",IF(กรอกข้อมูลคะแนน!AW31&lt;(กรอกข้อมูลคะแนน!$AW$5/2),"มผ",กรอกข้อมูลคะแนน!AW31))</f>
        <v/>
      </c>
      <c r="BZ30" s="193" t="str">
        <f>IF(กรอกข้อมูลคะแนน!AX31=0,"",IF(กรอกข้อมูลคะแนน!AX31&lt;(กรอกข้อมูลคะแนน!$AX$5/2),"มผ",กรอกข้อมูลคะแนน!AX31))</f>
        <v/>
      </c>
      <c r="CA30" s="194" t="str">
        <f>IF(กรอกข้อมูลคะแนน!AZ31=0,"",กรอกข้อมูลคะแนน!AZ31)</f>
        <v/>
      </c>
      <c r="CB30" s="157">
        <v>26</v>
      </c>
      <c r="CC30" s="194" t="str">
        <f t="shared" si="3"/>
        <v/>
      </c>
      <c r="CD30" s="194" t="str">
        <f t="shared" si="4"/>
        <v/>
      </c>
      <c r="CE30" s="195" t="str">
        <f>IF(กรอกข้อมูลคะแนน!BD31=0,"",กรอกข้อมูลคะแนน!BD31)</f>
        <v/>
      </c>
      <c r="CF30" s="195" t="str">
        <f>IF(กรอกข้อมูลคะแนน!BC31=0,"",กรอกข้อมูลคะแนน!BC31)</f>
        <v/>
      </c>
      <c r="CG30" s="195" t="str">
        <f t="shared" si="0"/>
        <v/>
      </c>
      <c r="CH30" s="195" t="str">
        <f>IF(กรอกข้อมูลคะแนน!BH31=0,"",กรอกข้อมูลคะแนน!BH31)</f>
        <v/>
      </c>
      <c r="CI30" s="195" t="str">
        <f>IF(กรอกข้อมูลคะแนน!BF31=0,"",กรอกข้อมูลคะแนน!BF31)</f>
        <v/>
      </c>
      <c r="CJ30" s="195" t="str">
        <f t="shared" si="1"/>
        <v/>
      </c>
      <c r="CK30" s="178" t="str">
        <f t="shared" si="5"/>
        <v/>
      </c>
      <c r="CL30" s="178" t="str">
        <f t="shared" si="6"/>
        <v/>
      </c>
      <c r="CM30" s="195" t="str">
        <f t="shared" si="7"/>
        <v/>
      </c>
      <c r="CN30" s="194" t="str">
        <f>IF(CM30="","",IF(CM30="ร","ร",VLOOKUP(CM30,ช่วงคะแนน!$H$8:$I$15,2)))</f>
        <v/>
      </c>
      <c r="CO30" s="196"/>
      <c r="CP30" s="202">
        <v>26</v>
      </c>
      <c r="CQ30" s="198" t="str">
        <f>IF(กรอกข้อมูลคะแนน!CD31=0,"",กรอกข้อมูลคะแนน!CD31)</f>
        <v/>
      </c>
      <c r="CR30" s="198" t="str">
        <f>IF(กรอกข้อมูลคะแนน!CE31=0,"",กรอกข้อมูลคะแนน!CE31)</f>
        <v/>
      </c>
      <c r="CS30" s="198" t="str">
        <f>IF(กรอกข้อมูลคะแนน!CF31=0,"",กรอกข้อมูลคะแนน!CF31)</f>
        <v/>
      </c>
      <c r="CT30" s="198" t="str">
        <f>IF(กรอกข้อมูลคะแนน!CG31=0,"",กรอกข้อมูลคะแนน!CG31)</f>
        <v/>
      </c>
      <c r="CU30" s="198" t="str">
        <f>IF(กรอกข้อมูลคะแนน!CH31=0,"",กรอกข้อมูลคะแนน!CH31)</f>
        <v/>
      </c>
      <c r="CV30" s="198" t="str">
        <f>IF(กรอกข้อมูลคะแนน!CI31=0,"",กรอกข้อมูลคะแนน!CI31)</f>
        <v/>
      </c>
      <c r="CW30" s="198" t="str">
        <f>IF(กรอกข้อมูลคะแนน!CJ31=0,"",กรอกข้อมูลคะแนน!CJ31)</f>
        <v/>
      </c>
      <c r="CX30" s="198" t="str">
        <f>IF(กรอกข้อมูลคะแนน!CK31=0,"",กรอกข้อมูลคะแนน!CK31)</f>
        <v/>
      </c>
      <c r="CY30" s="199" t="str">
        <f t="shared" si="8"/>
        <v/>
      </c>
      <c r="CZ30" s="200"/>
      <c r="DA30" s="202">
        <v>26</v>
      </c>
      <c r="DB30" s="201" t="str">
        <f>IF(กรอกข้อมูลคะแนน!CM31=0,"",กรอกข้อมูลคะแนน!CM31)</f>
        <v/>
      </c>
      <c r="DC30" s="201" t="str">
        <f>IF(กรอกข้อมูลคะแนน!CN31=0,"",กรอกข้อมูลคะแนน!CN31)</f>
        <v/>
      </c>
      <c r="DD30" s="201" t="str">
        <f>IF(กรอกข้อมูลคะแนน!CO31=0,"",กรอกข้อมูลคะแนน!CO31)</f>
        <v/>
      </c>
      <c r="DE30" s="201" t="str">
        <f>IF(กรอกข้อมูลคะแนน!CP31=0,"",กรอกข้อมูลคะแนน!CP31)</f>
        <v/>
      </c>
      <c r="DF30" s="201" t="str">
        <f>IF(กรอกข้อมูลคะแนน!CQ31=0,"",กรอกข้อมูลคะแนน!CQ31)</f>
        <v/>
      </c>
      <c r="DG30" s="201" t="str">
        <f>IF(กรอกข้อมูลคะแนน!CR31=0,"",กรอกข้อมูลคะแนน!CR31)</f>
        <v/>
      </c>
      <c r="DH30" s="201" t="str">
        <f>IF(กรอกข้อมูลคะแนน!CS31=0,"",กรอกข้อมูลคะแนน!CS31)</f>
        <v/>
      </c>
      <c r="DI30" s="201" t="str">
        <f>IF(กรอกข้อมูลคะแนน!CT31=0,"",กรอกข้อมูลคะแนน!CT31)</f>
        <v/>
      </c>
      <c r="DJ30" s="201" t="str">
        <f>IF(กรอกข้อมูลคะแนน!CU31=0,"",กรอกข้อมูลคะแนน!CU31)</f>
        <v/>
      </c>
      <c r="DK30" s="201" t="str">
        <f>IF(กรอกข้อมูลคะแนน!CV31=0,"",กรอกข้อมูลคะแนน!CV31)</f>
        <v/>
      </c>
      <c r="DL30" s="201" t="str">
        <f>IF(กรอกข้อมูลคะแนน!CW31=0,"",กรอกข้อมูลคะแนน!CW31)</f>
        <v/>
      </c>
      <c r="DM30" s="201" t="str">
        <f>IF(กรอกข้อมูลคะแนน!CX31=0,"",กรอกข้อมูลคะแนน!CX31)</f>
        <v/>
      </c>
      <c r="DN30" s="201" t="str">
        <f>IF(กรอกข้อมูลคะแนน!CY31=0,"",กรอกข้อมูลคะแนน!CY31)</f>
        <v/>
      </c>
      <c r="DO30" s="201" t="str">
        <f>IF(กรอกข้อมูลคะแนน!CZ31=0,"",กรอกข้อมูลคะแนน!CZ31)</f>
        <v/>
      </c>
      <c r="DP30" s="201" t="str">
        <f>IF(กรอกข้อมูลคะแนน!DA31=0,"",กรอกข้อมูลคะแนน!DA31)</f>
        <v/>
      </c>
      <c r="DQ30" s="199" t="str">
        <f>IF(กรอกข้อมูลคะแนน!DB31=0,"",IF(กรอกข้อมูลคะแนน!DB31="ร","ร",IF(กรอกข้อมูลคะแนน!DB31&gt;7.9,3,IF(กรอกข้อมูลคะแนน!DB31&gt;5.9,2,IF(กรอกข้อมูลคะแนน!DB31&gt;4.9,1,0)))))</f>
        <v/>
      </c>
    </row>
    <row r="31" spans="1:121" ht="17.100000000000001" customHeight="1" x14ac:dyDescent="0.3">
      <c r="B31" s="385" t="str">
        <f>"("&amp;กรอกข้อมูลทั่วไป!D10&amp;")"</f>
        <v>()</v>
      </c>
      <c r="C31" s="385"/>
      <c r="D31" s="385"/>
      <c r="E31" s="385"/>
      <c r="F31" s="385"/>
      <c r="G31" s="385"/>
      <c r="H31" s="385"/>
      <c r="I31" s="385"/>
      <c r="J31" s="210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57">
        <v>27</v>
      </c>
      <c r="AC31" s="192" t="str">
        <f>IF(กรอกข้อมูลทั่วไป!U30=0,"",กรอกข้อมูลทั่วไป!U30)</f>
        <v/>
      </c>
      <c r="AD31" s="193" t="str">
        <f>IF(กรอกข้อมูลคะแนน!C32=0,"",IF(กรอกข้อมูลคะแนน!C32&lt;(กรอกข้อมูลคะแนน!$C$5/2),"มผ",กรอกข้อมูลคะแนน!C32))</f>
        <v/>
      </c>
      <c r="AE31" s="193" t="str">
        <f>IF(กรอกข้อมูลคะแนน!D32=0,"",IF(กรอกข้อมูลคะแนน!D32&lt;(กรอกข้อมูลคะแนน!$D$5/2),"มผ",กรอกข้อมูลคะแนน!D32))</f>
        <v/>
      </c>
      <c r="AF31" s="193" t="str">
        <f>IF(กรอกข้อมูลคะแนน!E32=0,"",IF(กรอกข้อมูลคะแนน!E32&lt;(กรอกข้อมูลคะแนน!$E$5/2),"มผ",กรอกข้อมูลคะแนน!E32))</f>
        <v/>
      </c>
      <c r="AG31" s="193" t="str">
        <f>IF(กรอกข้อมูลคะแนน!F32=0,"",IF(กรอกข้อมูลคะแนน!F32&lt;(กรอกข้อมูลคะแนน!$F$5/2),"มผ",กรอกข้อมูลคะแนน!F32))</f>
        <v/>
      </c>
      <c r="AH31" s="193" t="str">
        <f>IF(กรอกข้อมูลคะแนน!G32=0,"",IF(กรอกข้อมูลคะแนน!G32&lt;(กรอกข้อมูลคะแนน!$G$5/2),"มผ",กรอกข้อมูลคะแนน!G32))</f>
        <v/>
      </c>
      <c r="AI31" s="193" t="str">
        <f>IF(กรอกข้อมูลคะแนน!H32=0,"",IF(กรอกข้อมูลคะแนน!H32&lt;(กรอกข้อมูลคะแนน!$H$5/2),"มผ",กรอกข้อมูลคะแนน!H32))</f>
        <v/>
      </c>
      <c r="AJ31" s="193" t="str">
        <f>IF(กรอกข้อมูลคะแนน!I32=0,"",IF(กรอกข้อมูลคะแนน!I32&lt;(กรอกข้อมูลคะแนน!$I$5/2),"มผ",กรอกข้อมูลคะแนน!I32))</f>
        <v/>
      </c>
      <c r="AK31" s="193" t="str">
        <f>IF(กรอกข้อมูลคะแนน!K32=0,"",IF(กรอกข้อมูลคะแนน!K32&lt;(กรอกข้อมูลคะแนน!$K$5/2),"มผ",กรอกข้อมูลคะแนน!K32))</f>
        <v/>
      </c>
      <c r="AL31" s="193" t="str">
        <f>IF(กรอกข้อมูลคะแนน!L32=0,"",IF(กรอกข้อมูลคะแนน!L32&lt;(กรอกข้อมูลคะแนน!$L$5/2),"มผ",กรอกข้อมูลคะแนน!L32))</f>
        <v/>
      </c>
      <c r="AM31" s="193" t="str">
        <f>IF(กรอกข้อมูลคะแนน!M32=0,"",IF(กรอกข้อมูลคะแนน!M32&lt;(กรอกข้อมูลคะแนน!$M$5/2),"มผ",กรอกข้อมูลคะแนน!M32))</f>
        <v/>
      </c>
      <c r="AN31" s="193" t="str">
        <f>IF(กรอกข้อมูลคะแนน!N32=0,"",IF(กรอกข้อมูลคะแนน!N32&lt;(กรอกข้อมูลคะแนน!$N$5/2),"มผ",กรอกข้อมูลคะแนน!N32))</f>
        <v/>
      </c>
      <c r="AO31" s="157">
        <v>27</v>
      </c>
      <c r="AP31" s="192" t="str">
        <f>IF(กรอกข้อมูลทั่วไป!U30=0,"",กรอกข้อมูลทั่วไป!U30)</f>
        <v/>
      </c>
      <c r="AQ31" s="193" t="str">
        <f>IF(กรอกข้อมูลคะแนน!O32=0,"",IF(กรอกข้อมูลคะแนน!O32&lt;(กรอกข้อมูลคะแนน!$O$5/2),"มผ",กรอกข้อมูลคะแนน!O32))</f>
        <v/>
      </c>
      <c r="AR31" s="193" t="str">
        <f>IF(กรอกข้อมูลคะแนน!P32=0,"",IF(กรอกข้อมูลคะแนน!P32&lt;(กรอกข้อมูลคะแนน!$P$5/2),"มผ",กรอกข้อมูลคะแนน!P32))</f>
        <v/>
      </c>
      <c r="AS31" s="193" t="str">
        <f>IF(กรอกข้อมูลคะแนน!Q32=0,"",IF(กรอกข้อมูลคะแนน!Q32&lt;(กรอกข้อมูลคะแนน!$Q$5/2),"มผ",กรอกข้อมูลคะแนน!Q32))</f>
        <v/>
      </c>
      <c r="AT31" s="193" t="str">
        <f>IF(กรอกข้อมูลคะแนน!S32=0,"",IF(กรอกข้อมูลคะแนน!S32&lt;(กรอกข้อมูลคะแนน!$S$5/2),"มผ",กรอกข้อมูลคะแนน!S32))</f>
        <v/>
      </c>
      <c r="AU31" s="193" t="str">
        <f>IF(กรอกข้อมูลคะแนน!T32=0,"",IF(กรอกข้อมูลคะแนน!T32&lt;(กรอกข้อมูลคะแนน!$T$5/2),"มผ",กรอกข้อมูลคะแนน!T32))</f>
        <v/>
      </c>
      <c r="AV31" s="193" t="str">
        <f>IF(กรอกข้อมูลคะแนน!U32=0,"",IF(กรอกข้อมูลคะแนน!U32&lt;(กรอกข้อมูลคะแนน!$U$5/2),"มผ",กรอกข้อมูลคะแนน!U32))</f>
        <v/>
      </c>
      <c r="AW31" s="193" t="str">
        <f>IF(กรอกข้อมูลคะแนน!V32=0,"",IF(กรอกข้อมูลคะแนน!V32&lt;(กรอกข้อมูลคะแนน!$V$5/2),"มผ",กรอกข้อมูลคะแนน!V32))</f>
        <v/>
      </c>
      <c r="AX31" s="193" t="str">
        <f>IF(กรอกข้อมูลคะแนน!W32=0,"",IF(กรอกข้อมูลคะแนน!W32&lt;(กรอกข้อมูลคะแนน!$W$5/2),"มผ",กรอกข้อมูลคะแนน!W32))</f>
        <v/>
      </c>
      <c r="AY31" s="193" t="str">
        <f>IF(กรอกข้อมูลคะแนน!X32=0,"",IF(กรอกข้อมูลคะแนน!X32&lt;(กรอกข้อมูลคะแนน!$X$5/2),"มผ",กรอกข้อมูลคะแนน!X32))</f>
        <v/>
      </c>
      <c r="AZ31" s="193" t="str">
        <f>IF(กรอกข้อมูลคะแนน!Y32=0,"",IF(กรอกข้อมูลคะแนน!Y32&lt;(กรอกข้อมูลคะแนน!$Y$5/2),"มผ",กรอกข้อมูลคะแนน!Y32))</f>
        <v/>
      </c>
      <c r="BA31" s="194" t="str">
        <f>IF(กรอกข้อมูลคะแนน!AA32=0,"",กรอกข้อมูลคะแนน!AA32)</f>
        <v/>
      </c>
      <c r="BB31" s="157">
        <v>27</v>
      </c>
      <c r="BC31" s="192" t="str">
        <f>IF(กรอกข้อมูลทั่วไป!U30=0,"",กรอกข้อมูลทั่วไป!U30)</f>
        <v/>
      </c>
      <c r="BD31" s="193" t="str">
        <f>IF(กรอกข้อมูลคะแนน!AB32=0,"",IF(กรอกข้อมูลคะแนน!AB32&lt;(กรอกข้อมูลคะแนน!$AB$5/2),"มผ",กรอกข้อมูลคะแนน!AB32))</f>
        <v/>
      </c>
      <c r="BE31" s="193" t="str">
        <f>IF(กรอกข้อมูลคะแนน!AC32=0,"",IF(กรอกข้อมูลคะแนน!AC32&lt;(กรอกข้อมูลคะแนน!$AC$5/2),"มผ",กรอกข้อมูลคะแนน!AC32))</f>
        <v/>
      </c>
      <c r="BF31" s="193" t="str">
        <f>IF(กรอกข้อมูลคะแนน!AD32=0,"",IF(กรอกข้อมูลคะแนน!AD32&lt;(กรอกข้อมูลคะแนน!$AD$5/2),"มผ",กรอกข้อมูลคะแนน!AD32))</f>
        <v/>
      </c>
      <c r="BG31" s="193" t="str">
        <f>IF(กรอกข้อมูลคะแนน!AE32=0,"",IF(กรอกข้อมูลคะแนน!AE32&lt;(กรอกข้อมูลคะแนน!$AE$5/2),"มผ",กรอกข้อมูลคะแนน!AE32))</f>
        <v/>
      </c>
      <c r="BH31" s="193" t="str">
        <f>IF(กรอกข้อมูลคะแนน!AF32=0,"",IF(กรอกข้อมูลคะแนน!AF32&lt;(กรอกข้อมูลคะแนน!$AF$5/2),"มผ",กรอกข้อมูลคะแนน!AF32))</f>
        <v/>
      </c>
      <c r="BI31" s="193" t="str">
        <f>IF(กรอกข้อมูลคะแนน!AG32=0,"",IF(กรอกข้อมูลคะแนน!AG32&lt;(กรอกข้อมูลคะแนน!$AG$5/2),"มผ",กรอกข้อมูลคะแนน!AG32))</f>
        <v/>
      </c>
      <c r="BJ31" s="193" t="str">
        <f>IF(กรอกข้อมูลคะแนน!AH32=0,"",IF(กรอกข้อมูลคะแนน!AH32&lt;(กรอกข้อมูลคะแนน!$AH$5/2),"มผ",กรอกข้อมูลคะแนน!AH32))</f>
        <v/>
      </c>
      <c r="BK31" s="193" t="str">
        <f>IF(กรอกข้อมูลคะแนน!AJ32=0,"",IF(กรอกข้อมูลคะแนน!AJ32&lt;(กรอกข้อมูลคะแนน!$AJ$5/2),"มผ",กรอกข้อมูลคะแนน!AJ32))</f>
        <v/>
      </c>
      <c r="BL31" s="193" t="str">
        <f>IF(กรอกข้อมูลคะแนน!AK32=0,"",IF(กรอกข้อมูลคะแนน!AK32&lt;(กรอกข้อมูลคะแนน!$AK$5/2),"มผ",กรอกข้อมูลคะแนน!AK32))</f>
        <v/>
      </c>
      <c r="BM31" s="193" t="str">
        <f>IF(กรอกข้อมูลคะแนน!AL32=0,"",IF(กรอกข้อมูลคะแนน!AL32&lt;(กรอกข้อมูลคะแนน!$AL$5/2),"มผ",กรอกข้อมูลคะแนน!AL32))</f>
        <v/>
      </c>
      <c r="BN31" s="193" t="str">
        <f>IF(กรอกข้อมูลคะแนน!AM32=0,"",IF(กรอกข้อมูลคะแนน!AM32&lt;(กรอกข้อมูลคะแนน!$AM$5/2),"มผ",กรอกข้อมูลคะแนน!AM32))</f>
        <v/>
      </c>
      <c r="BO31" s="157">
        <v>27</v>
      </c>
      <c r="BP31" s="192" t="str">
        <f t="shared" si="2"/>
        <v/>
      </c>
      <c r="BQ31" s="193" t="str">
        <f>IF(กรอกข้อมูลคะแนน!AN32=0,"",IF(กรอกข้อมูลคะแนน!AN32&lt;(กรอกข้อมูลคะแนน!$AN$5/2),"มผ",กรอกข้อมูลคะแนน!AN32))</f>
        <v/>
      </c>
      <c r="BR31" s="193" t="str">
        <f>IF(กรอกข้อมูลคะแนน!AO32=0,"",IF(กรอกข้อมูลคะแนน!AO32&lt;(กรอกข้อมูลคะแนน!$AO$5/2),"มผ",กรอกข้อมูลคะแนน!AO32))</f>
        <v/>
      </c>
      <c r="BS31" s="193" t="str">
        <f>IF(กรอกข้อมูลคะแนน!AP32=0,"",IF(กรอกข้อมูลคะแนน!AP32&lt;(กรอกข้อมูลคะแนน!$AP$5/2),"มผ",กรอกข้อมูลคะแนน!AP32))</f>
        <v/>
      </c>
      <c r="BT31" s="193" t="str">
        <f>IF(กรอกข้อมูลคะแนน!AR32=0,"",IF(กรอกข้อมูลคะแนน!AR32&lt;(กรอกข้อมูลคะแนน!$AR$5/2),"มผ",กรอกข้อมูลคะแนน!AR32))</f>
        <v/>
      </c>
      <c r="BU31" s="193" t="str">
        <f>IF(กรอกข้อมูลคะแนน!AS32=0,"",IF(กรอกข้อมูลคะแนน!AS32&lt;(กรอกข้อมูลคะแนน!$AS$5/2),"มผ",กรอกข้อมูลคะแนน!AS32))</f>
        <v/>
      </c>
      <c r="BV31" s="193" t="str">
        <f>IF(กรอกข้อมูลคะแนน!AT32=0,"",IF(กรอกข้อมูลคะแนน!AT32&lt;(กรอกข้อมูลคะแนน!$AT$5/2),"มผ",กรอกข้อมูลคะแนน!AT32))</f>
        <v/>
      </c>
      <c r="BW31" s="193" t="str">
        <f>IF(กรอกข้อมูลคะแนน!AU32=0,"",IF(กรอกข้อมูลคะแนน!AU32&lt;(กรอกข้อมูลคะแนน!$AU$5/2),"มผ",กรอกข้อมูลคะแนน!AU32))</f>
        <v/>
      </c>
      <c r="BX31" s="193" t="str">
        <f>IF(กรอกข้อมูลคะแนน!AV32=0,"",IF(กรอกข้อมูลคะแนน!AV32&lt;(กรอกข้อมูลคะแนน!$AV$5/2),"มผ",กรอกข้อมูลคะแนน!AV32))</f>
        <v/>
      </c>
      <c r="BY31" s="193" t="str">
        <f>IF(กรอกข้อมูลคะแนน!AW32=0,"",IF(กรอกข้อมูลคะแนน!AW32&lt;(กรอกข้อมูลคะแนน!$AW$5/2),"มผ",กรอกข้อมูลคะแนน!AW32))</f>
        <v/>
      </c>
      <c r="BZ31" s="193" t="str">
        <f>IF(กรอกข้อมูลคะแนน!AX32=0,"",IF(กรอกข้อมูลคะแนน!AX32&lt;(กรอกข้อมูลคะแนน!$AX$5/2),"มผ",กรอกข้อมูลคะแนน!AX32))</f>
        <v/>
      </c>
      <c r="CA31" s="194" t="str">
        <f>IF(กรอกข้อมูลคะแนน!AZ32=0,"",กรอกข้อมูลคะแนน!AZ32)</f>
        <v/>
      </c>
      <c r="CB31" s="157">
        <v>27</v>
      </c>
      <c r="CC31" s="194" t="str">
        <f t="shared" si="3"/>
        <v/>
      </c>
      <c r="CD31" s="194" t="str">
        <f t="shared" si="4"/>
        <v/>
      </c>
      <c r="CE31" s="195" t="str">
        <f>IF(กรอกข้อมูลคะแนน!BD32=0,"",กรอกข้อมูลคะแนน!BD32)</f>
        <v/>
      </c>
      <c r="CF31" s="195" t="str">
        <f>IF(กรอกข้อมูลคะแนน!BC32=0,"",กรอกข้อมูลคะแนน!BC32)</f>
        <v/>
      </c>
      <c r="CG31" s="195" t="str">
        <f t="shared" si="0"/>
        <v/>
      </c>
      <c r="CH31" s="195" t="str">
        <f>IF(กรอกข้อมูลคะแนน!BH32=0,"",กรอกข้อมูลคะแนน!BH32)</f>
        <v/>
      </c>
      <c r="CI31" s="195" t="str">
        <f>IF(กรอกข้อมูลคะแนน!BF32=0,"",กรอกข้อมูลคะแนน!BF32)</f>
        <v/>
      </c>
      <c r="CJ31" s="195" t="str">
        <f t="shared" si="1"/>
        <v/>
      </c>
      <c r="CK31" s="178" t="str">
        <f t="shared" si="5"/>
        <v/>
      </c>
      <c r="CL31" s="178" t="str">
        <f t="shared" si="6"/>
        <v/>
      </c>
      <c r="CM31" s="195" t="str">
        <f t="shared" si="7"/>
        <v/>
      </c>
      <c r="CN31" s="194" t="str">
        <f>IF(CM31="","",IF(CM31="ร","ร",VLOOKUP(CM31,ช่วงคะแนน!$H$8:$I$15,2)))</f>
        <v/>
      </c>
      <c r="CO31" s="196"/>
      <c r="CP31" s="202">
        <v>27</v>
      </c>
      <c r="CQ31" s="198" t="str">
        <f>IF(กรอกข้อมูลคะแนน!CD32=0,"",กรอกข้อมูลคะแนน!CD32)</f>
        <v/>
      </c>
      <c r="CR31" s="198" t="str">
        <f>IF(กรอกข้อมูลคะแนน!CE32=0,"",กรอกข้อมูลคะแนน!CE32)</f>
        <v/>
      </c>
      <c r="CS31" s="198" t="str">
        <f>IF(กรอกข้อมูลคะแนน!CF32=0,"",กรอกข้อมูลคะแนน!CF32)</f>
        <v/>
      </c>
      <c r="CT31" s="198" t="str">
        <f>IF(กรอกข้อมูลคะแนน!CG32=0,"",กรอกข้อมูลคะแนน!CG32)</f>
        <v/>
      </c>
      <c r="CU31" s="198" t="str">
        <f>IF(กรอกข้อมูลคะแนน!CH32=0,"",กรอกข้อมูลคะแนน!CH32)</f>
        <v/>
      </c>
      <c r="CV31" s="198" t="str">
        <f>IF(กรอกข้อมูลคะแนน!CI32=0,"",กรอกข้อมูลคะแนน!CI32)</f>
        <v/>
      </c>
      <c r="CW31" s="198" t="str">
        <f>IF(กรอกข้อมูลคะแนน!CJ32=0,"",กรอกข้อมูลคะแนน!CJ32)</f>
        <v/>
      </c>
      <c r="CX31" s="198" t="str">
        <f>IF(กรอกข้อมูลคะแนน!CK32=0,"",กรอกข้อมูลคะแนน!CK32)</f>
        <v/>
      </c>
      <c r="CY31" s="199" t="str">
        <f t="shared" si="8"/>
        <v/>
      </c>
      <c r="CZ31" s="200"/>
      <c r="DA31" s="202">
        <v>27</v>
      </c>
      <c r="DB31" s="201" t="str">
        <f>IF(กรอกข้อมูลคะแนน!CM32=0,"",กรอกข้อมูลคะแนน!CM32)</f>
        <v/>
      </c>
      <c r="DC31" s="201" t="str">
        <f>IF(กรอกข้อมูลคะแนน!CN32=0,"",กรอกข้อมูลคะแนน!CN32)</f>
        <v/>
      </c>
      <c r="DD31" s="201" t="str">
        <f>IF(กรอกข้อมูลคะแนน!CO32=0,"",กรอกข้อมูลคะแนน!CO32)</f>
        <v/>
      </c>
      <c r="DE31" s="201" t="str">
        <f>IF(กรอกข้อมูลคะแนน!CP32=0,"",กรอกข้อมูลคะแนน!CP32)</f>
        <v/>
      </c>
      <c r="DF31" s="201" t="str">
        <f>IF(กรอกข้อมูลคะแนน!CQ32=0,"",กรอกข้อมูลคะแนน!CQ32)</f>
        <v/>
      </c>
      <c r="DG31" s="201" t="str">
        <f>IF(กรอกข้อมูลคะแนน!CR32=0,"",กรอกข้อมูลคะแนน!CR32)</f>
        <v/>
      </c>
      <c r="DH31" s="201" t="str">
        <f>IF(กรอกข้อมูลคะแนน!CS32=0,"",กรอกข้อมูลคะแนน!CS32)</f>
        <v/>
      </c>
      <c r="DI31" s="201" t="str">
        <f>IF(กรอกข้อมูลคะแนน!CT32=0,"",กรอกข้อมูลคะแนน!CT32)</f>
        <v/>
      </c>
      <c r="DJ31" s="201" t="str">
        <f>IF(กรอกข้อมูลคะแนน!CU32=0,"",กรอกข้อมูลคะแนน!CU32)</f>
        <v/>
      </c>
      <c r="DK31" s="201" t="str">
        <f>IF(กรอกข้อมูลคะแนน!CV32=0,"",กรอกข้อมูลคะแนน!CV32)</f>
        <v/>
      </c>
      <c r="DL31" s="201" t="str">
        <f>IF(กรอกข้อมูลคะแนน!CW32=0,"",กรอกข้อมูลคะแนน!CW32)</f>
        <v/>
      </c>
      <c r="DM31" s="201" t="str">
        <f>IF(กรอกข้อมูลคะแนน!CX32=0,"",กรอกข้อมูลคะแนน!CX32)</f>
        <v/>
      </c>
      <c r="DN31" s="201" t="str">
        <f>IF(กรอกข้อมูลคะแนน!CY32=0,"",กรอกข้อมูลคะแนน!CY32)</f>
        <v/>
      </c>
      <c r="DO31" s="201" t="str">
        <f>IF(กรอกข้อมูลคะแนน!CZ32=0,"",กรอกข้อมูลคะแนน!CZ32)</f>
        <v/>
      </c>
      <c r="DP31" s="201" t="str">
        <f>IF(กรอกข้อมูลคะแนน!DA32=0,"",กรอกข้อมูลคะแนน!DA32)</f>
        <v/>
      </c>
      <c r="DQ31" s="199" t="str">
        <f>IF(กรอกข้อมูลคะแนน!DB32=0,"",IF(กรอกข้อมูลคะแนน!DB32="ร","ร",IF(กรอกข้อมูลคะแนน!DB32&gt;7.9,3,IF(กรอกข้อมูลคะแนน!DB32&gt;5.9,2,IF(กรอกข้อมูลคะแนน!DB32&gt;4.9,1,0)))))</f>
        <v/>
      </c>
    </row>
    <row r="32" spans="1:121" ht="16.5" customHeight="1" x14ac:dyDescent="0.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210" t="s">
        <v>274</v>
      </c>
      <c r="Q32" s="175"/>
      <c r="R32" s="175"/>
      <c r="S32" s="175"/>
      <c r="T32" s="175"/>
      <c r="U32" s="175"/>
      <c r="V32" s="175"/>
      <c r="W32" s="215"/>
      <c r="X32" s="204"/>
      <c r="Y32" s="175"/>
      <c r="Z32" s="175"/>
      <c r="AA32" s="175"/>
      <c r="AB32" s="157">
        <v>28</v>
      </c>
      <c r="AC32" s="192" t="str">
        <f>IF(กรอกข้อมูลทั่วไป!U31=0,"",กรอกข้อมูลทั่วไป!U31)</f>
        <v/>
      </c>
      <c r="AD32" s="193" t="str">
        <f>IF(กรอกข้อมูลคะแนน!C33=0,"",IF(กรอกข้อมูลคะแนน!C33&lt;(กรอกข้อมูลคะแนน!$C$5/2),"มผ",กรอกข้อมูลคะแนน!C33))</f>
        <v/>
      </c>
      <c r="AE32" s="193" t="str">
        <f>IF(กรอกข้อมูลคะแนน!D33=0,"",IF(กรอกข้อมูลคะแนน!D33&lt;(กรอกข้อมูลคะแนน!$D$5/2),"มผ",กรอกข้อมูลคะแนน!D33))</f>
        <v/>
      </c>
      <c r="AF32" s="193" t="str">
        <f>IF(กรอกข้อมูลคะแนน!E33=0,"",IF(กรอกข้อมูลคะแนน!E33&lt;(กรอกข้อมูลคะแนน!$E$5/2),"มผ",กรอกข้อมูลคะแนน!E33))</f>
        <v/>
      </c>
      <c r="AG32" s="193" t="str">
        <f>IF(กรอกข้อมูลคะแนน!F33=0,"",IF(กรอกข้อมูลคะแนน!F33&lt;(กรอกข้อมูลคะแนน!$F$5/2),"มผ",กรอกข้อมูลคะแนน!F33))</f>
        <v/>
      </c>
      <c r="AH32" s="193" t="str">
        <f>IF(กรอกข้อมูลคะแนน!G33=0,"",IF(กรอกข้อมูลคะแนน!G33&lt;(กรอกข้อมูลคะแนน!$G$5/2),"มผ",กรอกข้อมูลคะแนน!G33))</f>
        <v/>
      </c>
      <c r="AI32" s="193" t="str">
        <f>IF(กรอกข้อมูลคะแนน!H33=0,"",IF(กรอกข้อมูลคะแนน!H33&lt;(กรอกข้อมูลคะแนน!$H$5/2),"มผ",กรอกข้อมูลคะแนน!H33))</f>
        <v/>
      </c>
      <c r="AJ32" s="193" t="str">
        <f>IF(กรอกข้อมูลคะแนน!I33=0,"",IF(กรอกข้อมูลคะแนน!I33&lt;(กรอกข้อมูลคะแนน!$I$5/2),"มผ",กรอกข้อมูลคะแนน!I33))</f>
        <v/>
      </c>
      <c r="AK32" s="193" t="str">
        <f>IF(กรอกข้อมูลคะแนน!K33=0,"",IF(กรอกข้อมูลคะแนน!K33&lt;(กรอกข้อมูลคะแนน!$K$5/2),"มผ",กรอกข้อมูลคะแนน!K33))</f>
        <v/>
      </c>
      <c r="AL32" s="193" t="str">
        <f>IF(กรอกข้อมูลคะแนน!L33=0,"",IF(กรอกข้อมูลคะแนน!L33&lt;(กรอกข้อมูลคะแนน!$L$5/2),"มผ",กรอกข้อมูลคะแนน!L33))</f>
        <v/>
      </c>
      <c r="AM32" s="193" t="str">
        <f>IF(กรอกข้อมูลคะแนน!M33=0,"",IF(กรอกข้อมูลคะแนน!M33&lt;(กรอกข้อมูลคะแนน!$M$5/2),"มผ",กรอกข้อมูลคะแนน!M33))</f>
        <v/>
      </c>
      <c r="AN32" s="193" t="str">
        <f>IF(กรอกข้อมูลคะแนน!N33=0,"",IF(กรอกข้อมูลคะแนน!N33&lt;(กรอกข้อมูลคะแนน!$N$5/2),"มผ",กรอกข้อมูลคะแนน!N33))</f>
        <v/>
      </c>
      <c r="AO32" s="157">
        <v>28</v>
      </c>
      <c r="AP32" s="192" t="str">
        <f>IF(กรอกข้อมูลทั่วไป!U31=0,"",กรอกข้อมูลทั่วไป!U31)</f>
        <v/>
      </c>
      <c r="AQ32" s="193" t="str">
        <f>IF(กรอกข้อมูลคะแนน!O33=0,"",IF(กรอกข้อมูลคะแนน!O33&lt;(กรอกข้อมูลคะแนน!$O$5/2),"มผ",กรอกข้อมูลคะแนน!O33))</f>
        <v/>
      </c>
      <c r="AR32" s="193" t="str">
        <f>IF(กรอกข้อมูลคะแนน!P33=0,"",IF(กรอกข้อมูลคะแนน!P33&lt;(กรอกข้อมูลคะแนน!$P$5/2),"มผ",กรอกข้อมูลคะแนน!P33))</f>
        <v/>
      </c>
      <c r="AS32" s="193" t="str">
        <f>IF(กรอกข้อมูลคะแนน!Q33=0,"",IF(กรอกข้อมูลคะแนน!Q33&lt;(กรอกข้อมูลคะแนน!$Q$5/2),"มผ",กรอกข้อมูลคะแนน!Q33))</f>
        <v/>
      </c>
      <c r="AT32" s="193" t="str">
        <f>IF(กรอกข้อมูลคะแนน!S33=0,"",IF(กรอกข้อมูลคะแนน!S33&lt;(กรอกข้อมูลคะแนน!$S$5/2),"มผ",กรอกข้อมูลคะแนน!S33))</f>
        <v/>
      </c>
      <c r="AU32" s="193" t="str">
        <f>IF(กรอกข้อมูลคะแนน!T33=0,"",IF(กรอกข้อมูลคะแนน!T33&lt;(กรอกข้อมูลคะแนน!$T$5/2),"มผ",กรอกข้อมูลคะแนน!T33))</f>
        <v/>
      </c>
      <c r="AV32" s="193" t="str">
        <f>IF(กรอกข้อมูลคะแนน!U33=0,"",IF(กรอกข้อมูลคะแนน!U33&lt;(กรอกข้อมูลคะแนน!$U$5/2),"มผ",กรอกข้อมูลคะแนน!U33))</f>
        <v/>
      </c>
      <c r="AW32" s="193" t="str">
        <f>IF(กรอกข้อมูลคะแนน!V33=0,"",IF(กรอกข้อมูลคะแนน!V33&lt;(กรอกข้อมูลคะแนน!$V$5/2),"มผ",กรอกข้อมูลคะแนน!V33))</f>
        <v/>
      </c>
      <c r="AX32" s="193" t="str">
        <f>IF(กรอกข้อมูลคะแนน!W33=0,"",IF(กรอกข้อมูลคะแนน!W33&lt;(กรอกข้อมูลคะแนน!$W$5/2),"มผ",กรอกข้อมูลคะแนน!W33))</f>
        <v/>
      </c>
      <c r="AY32" s="193" t="str">
        <f>IF(กรอกข้อมูลคะแนน!X33=0,"",IF(กรอกข้อมูลคะแนน!X33&lt;(กรอกข้อมูลคะแนน!$X$5/2),"มผ",กรอกข้อมูลคะแนน!X33))</f>
        <v/>
      </c>
      <c r="AZ32" s="193" t="str">
        <f>IF(กรอกข้อมูลคะแนน!Y33=0,"",IF(กรอกข้อมูลคะแนน!Y33&lt;(กรอกข้อมูลคะแนน!$Y$5/2),"มผ",กรอกข้อมูลคะแนน!Y33))</f>
        <v/>
      </c>
      <c r="BA32" s="194" t="str">
        <f>IF(กรอกข้อมูลคะแนน!AA33=0,"",กรอกข้อมูลคะแนน!AA33)</f>
        <v/>
      </c>
      <c r="BB32" s="157">
        <v>28</v>
      </c>
      <c r="BC32" s="192" t="str">
        <f>IF(กรอกข้อมูลทั่วไป!U31=0,"",กรอกข้อมูลทั่วไป!U31)</f>
        <v/>
      </c>
      <c r="BD32" s="193" t="str">
        <f>IF(กรอกข้อมูลคะแนน!AB33=0,"",IF(กรอกข้อมูลคะแนน!AB33&lt;(กรอกข้อมูลคะแนน!$AB$5/2),"มผ",กรอกข้อมูลคะแนน!AB33))</f>
        <v/>
      </c>
      <c r="BE32" s="193" t="str">
        <f>IF(กรอกข้อมูลคะแนน!AC33=0,"",IF(กรอกข้อมูลคะแนน!AC33&lt;(กรอกข้อมูลคะแนน!$AC$5/2),"มผ",กรอกข้อมูลคะแนน!AC33))</f>
        <v/>
      </c>
      <c r="BF32" s="193" t="str">
        <f>IF(กรอกข้อมูลคะแนน!AD33=0,"",IF(กรอกข้อมูลคะแนน!AD33&lt;(กรอกข้อมูลคะแนน!$AD$5/2),"มผ",กรอกข้อมูลคะแนน!AD33))</f>
        <v/>
      </c>
      <c r="BG32" s="193" t="str">
        <f>IF(กรอกข้อมูลคะแนน!AE33=0,"",IF(กรอกข้อมูลคะแนน!AE33&lt;(กรอกข้อมูลคะแนน!$AE$5/2),"มผ",กรอกข้อมูลคะแนน!AE33))</f>
        <v/>
      </c>
      <c r="BH32" s="193" t="str">
        <f>IF(กรอกข้อมูลคะแนน!AF33=0,"",IF(กรอกข้อมูลคะแนน!AF33&lt;(กรอกข้อมูลคะแนน!$AF$5/2),"มผ",กรอกข้อมูลคะแนน!AF33))</f>
        <v/>
      </c>
      <c r="BI32" s="193" t="str">
        <f>IF(กรอกข้อมูลคะแนน!AG33=0,"",IF(กรอกข้อมูลคะแนน!AG33&lt;(กรอกข้อมูลคะแนน!$AG$5/2),"มผ",กรอกข้อมูลคะแนน!AG33))</f>
        <v/>
      </c>
      <c r="BJ32" s="193" t="str">
        <f>IF(กรอกข้อมูลคะแนน!AH33=0,"",IF(กรอกข้อมูลคะแนน!AH33&lt;(กรอกข้อมูลคะแนน!$AH$5/2),"มผ",กรอกข้อมูลคะแนน!AH33))</f>
        <v/>
      </c>
      <c r="BK32" s="193" t="str">
        <f>IF(กรอกข้อมูลคะแนน!AJ33=0,"",IF(กรอกข้อมูลคะแนน!AJ33&lt;(กรอกข้อมูลคะแนน!$AJ$5/2),"มผ",กรอกข้อมูลคะแนน!AJ33))</f>
        <v/>
      </c>
      <c r="BL32" s="193" t="str">
        <f>IF(กรอกข้อมูลคะแนน!AK33=0,"",IF(กรอกข้อมูลคะแนน!AK33&lt;(กรอกข้อมูลคะแนน!$AK$5/2),"มผ",กรอกข้อมูลคะแนน!AK33))</f>
        <v/>
      </c>
      <c r="BM32" s="193" t="str">
        <f>IF(กรอกข้อมูลคะแนน!AL33=0,"",IF(กรอกข้อมูลคะแนน!AL33&lt;(กรอกข้อมูลคะแนน!$AL$5/2),"มผ",กรอกข้อมูลคะแนน!AL33))</f>
        <v/>
      </c>
      <c r="BN32" s="193" t="str">
        <f>IF(กรอกข้อมูลคะแนน!AM33=0,"",IF(กรอกข้อมูลคะแนน!AM33&lt;(กรอกข้อมูลคะแนน!$AM$5/2),"มผ",กรอกข้อมูลคะแนน!AM33))</f>
        <v/>
      </c>
      <c r="BO32" s="157">
        <v>28</v>
      </c>
      <c r="BP32" s="192" t="str">
        <f t="shared" si="2"/>
        <v/>
      </c>
      <c r="BQ32" s="193" t="str">
        <f>IF(กรอกข้อมูลคะแนน!AN33=0,"",IF(กรอกข้อมูลคะแนน!AN33&lt;(กรอกข้อมูลคะแนน!$AN$5/2),"มผ",กรอกข้อมูลคะแนน!AN33))</f>
        <v/>
      </c>
      <c r="BR32" s="193" t="str">
        <f>IF(กรอกข้อมูลคะแนน!AO33=0,"",IF(กรอกข้อมูลคะแนน!AO33&lt;(กรอกข้อมูลคะแนน!$AO$5/2),"มผ",กรอกข้อมูลคะแนน!AO33))</f>
        <v/>
      </c>
      <c r="BS32" s="193" t="str">
        <f>IF(กรอกข้อมูลคะแนน!AP33=0,"",IF(กรอกข้อมูลคะแนน!AP33&lt;(กรอกข้อมูลคะแนน!$AP$5/2),"มผ",กรอกข้อมูลคะแนน!AP33))</f>
        <v/>
      </c>
      <c r="BT32" s="193" t="str">
        <f>IF(กรอกข้อมูลคะแนน!AR33=0,"",IF(กรอกข้อมูลคะแนน!AR33&lt;(กรอกข้อมูลคะแนน!$AR$5/2),"มผ",กรอกข้อมูลคะแนน!AR33))</f>
        <v/>
      </c>
      <c r="BU32" s="193" t="str">
        <f>IF(กรอกข้อมูลคะแนน!AS33=0,"",IF(กรอกข้อมูลคะแนน!AS33&lt;(กรอกข้อมูลคะแนน!$AS$5/2),"มผ",กรอกข้อมูลคะแนน!AS33))</f>
        <v/>
      </c>
      <c r="BV32" s="193" t="str">
        <f>IF(กรอกข้อมูลคะแนน!AT33=0,"",IF(กรอกข้อมูลคะแนน!AT33&lt;(กรอกข้อมูลคะแนน!$AT$5/2),"มผ",กรอกข้อมูลคะแนน!AT33))</f>
        <v/>
      </c>
      <c r="BW32" s="193" t="str">
        <f>IF(กรอกข้อมูลคะแนน!AU33=0,"",IF(กรอกข้อมูลคะแนน!AU33&lt;(กรอกข้อมูลคะแนน!$AU$5/2),"มผ",กรอกข้อมูลคะแนน!AU33))</f>
        <v/>
      </c>
      <c r="BX32" s="193" t="str">
        <f>IF(กรอกข้อมูลคะแนน!AV33=0,"",IF(กรอกข้อมูลคะแนน!AV33&lt;(กรอกข้อมูลคะแนน!$AV$5/2),"มผ",กรอกข้อมูลคะแนน!AV33))</f>
        <v/>
      </c>
      <c r="BY32" s="193" t="str">
        <f>IF(กรอกข้อมูลคะแนน!AW33=0,"",IF(กรอกข้อมูลคะแนน!AW33&lt;(กรอกข้อมูลคะแนน!$AW$5/2),"มผ",กรอกข้อมูลคะแนน!AW33))</f>
        <v/>
      </c>
      <c r="BZ32" s="193" t="str">
        <f>IF(กรอกข้อมูลคะแนน!AX33=0,"",IF(กรอกข้อมูลคะแนน!AX33&lt;(กรอกข้อมูลคะแนน!$AX$5/2),"มผ",กรอกข้อมูลคะแนน!AX33))</f>
        <v/>
      </c>
      <c r="CA32" s="194" t="str">
        <f>IF(กรอกข้อมูลคะแนน!AZ33=0,"",กรอกข้อมูลคะแนน!AZ33)</f>
        <v/>
      </c>
      <c r="CB32" s="157">
        <v>28</v>
      </c>
      <c r="CC32" s="194" t="str">
        <f t="shared" si="3"/>
        <v/>
      </c>
      <c r="CD32" s="194" t="str">
        <f t="shared" si="4"/>
        <v/>
      </c>
      <c r="CE32" s="195" t="str">
        <f>IF(กรอกข้อมูลคะแนน!BD33=0,"",กรอกข้อมูลคะแนน!BD33)</f>
        <v/>
      </c>
      <c r="CF32" s="195" t="str">
        <f>IF(กรอกข้อมูลคะแนน!BC33=0,"",กรอกข้อมูลคะแนน!BC33)</f>
        <v/>
      </c>
      <c r="CG32" s="195" t="str">
        <f t="shared" si="0"/>
        <v/>
      </c>
      <c r="CH32" s="195" t="str">
        <f>IF(กรอกข้อมูลคะแนน!BH33=0,"",กรอกข้อมูลคะแนน!BH33)</f>
        <v/>
      </c>
      <c r="CI32" s="195" t="str">
        <f>IF(กรอกข้อมูลคะแนน!BF33=0,"",กรอกข้อมูลคะแนน!BF33)</f>
        <v/>
      </c>
      <c r="CJ32" s="195" t="str">
        <f t="shared" si="1"/>
        <v/>
      </c>
      <c r="CK32" s="178" t="str">
        <f t="shared" si="5"/>
        <v/>
      </c>
      <c r="CL32" s="178" t="str">
        <f t="shared" si="6"/>
        <v/>
      </c>
      <c r="CM32" s="195" t="str">
        <f t="shared" si="7"/>
        <v/>
      </c>
      <c r="CN32" s="194" t="str">
        <f>IF(CM32="","",IF(CM32="ร","ร",VLOOKUP(CM32,ช่วงคะแนน!$H$8:$I$15,2)))</f>
        <v/>
      </c>
      <c r="CO32" s="196"/>
      <c r="CP32" s="202">
        <v>28</v>
      </c>
      <c r="CQ32" s="198" t="str">
        <f>IF(กรอกข้อมูลคะแนน!CD33=0,"",กรอกข้อมูลคะแนน!CD33)</f>
        <v/>
      </c>
      <c r="CR32" s="198" t="str">
        <f>IF(กรอกข้อมูลคะแนน!CE33=0,"",กรอกข้อมูลคะแนน!CE33)</f>
        <v/>
      </c>
      <c r="CS32" s="198" t="str">
        <f>IF(กรอกข้อมูลคะแนน!CF33=0,"",กรอกข้อมูลคะแนน!CF33)</f>
        <v/>
      </c>
      <c r="CT32" s="198" t="str">
        <f>IF(กรอกข้อมูลคะแนน!CG33=0,"",กรอกข้อมูลคะแนน!CG33)</f>
        <v/>
      </c>
      <c r="CU32" s="198" t="str">
        <f>IF(กรอกข้อมูลคะแนน!CH33=0,"",กรอกข้อมูลคะแนน!CH33)</f>
        <v/>
      </c>
      <c r="CV32" s="198" t="str">
        <f>IF(กรอกข้อมูลคะแนน!CI33=0,"",กรอกข้อมูลคะแนน!CI33)</f>
        <v/>
      </c>
      <c r="CW32" s="198" t="str">
        <f>IF(กรอกข้อมูลคะแนน!CJ33=0,"",กรอกข้อมูลคะแนน!CJ33)</f>
        <v/>
      </c>
      <c r="CX32" s="198" t="str">
        <f>IF(กรอกข้อมูลคะแนน!CK33=0,"",กรอกข้อมูลคะแนน!CK33)</f>
        <v/>
      </c>
      <c r="CY32" s="199" t="str">
        <f t="shared" si="8"/>
        <v/>
      </c>
      <c r="CZ32" s="200"/>
      <c r="DA32" s="202">
        <v>28</v>
      </c>
      <c r="DB32" s="201" t="str">
        <f>IF(กรอกข้อมูลคะแนน!CM33=0,"",กรอกข้อมูลคะแนน!CM33)</f>
        <v/>
      </c>
      <c r="DC32" s="201" t="str">
        <f>IF(กรอกข้อมูลคะแนน!CN33=0,"",กรอกข้อมูลคะแนน!CN33)</f>
        <v/>
      </c>
      <c r="DD32" s="201" t="str">
        <f>IF(กรอกข้อมูลคะแนน!CO33=0,"",กรอกข้อมูลคะแนน!CO33)</f>
        <v/>
      </c>
      <c r="DE32" s="201" t="str">
        <f>IF(กรอกข้อมูลคะแนน!CP33=0,"",กรอกข้อมูลคะแนน!CP33)</f>
        <v/>
      </c>
      <c r="DF32" s="201" t="str">
        <f>IF(กรอกข้อมูลคะแนน!CQ33=0,"",กรอกข้อมูลคะแนน!CQ33)</f>
        <v/>
      </c>
      <c r="DG32" s="201" t="str">
        <f>IF(กรอกข้อมูลคะแนน!CR33=0,"",กรอกข้อมูลคะแนน!CR33)</f>
        <v/>
      </c>
      <c r="DH32" s="201" t="str">
        <f>IF(กรอกข้อมูลคะแนน!CS33=0,"",กรอกข้อมูลคะแนน!CS33)</f>
        <v/>
      </c>
      <c r="DI32" s="201" t="str">
        <f>IF(กรอกข้อมูลคะแนน!CT33=0,"",กรอกข้อมูลคะแนน!CT33)</f>
        <v/>
      </c>
      <c r="DJ32" s="201" t="str">
        <f>IF(กรอกข้อมูลคะแนน!CU33=0,"",กรอกข้อมูลคะแนน!CU33)</f>
        <v/>
      </c>
      <c r="DK32" s="201" t="str">
        <f>IF(กรอกข้อมูลคะแนน!CV33=0,"",กรอกข้อมูลคะแนน!CV33)</f>
        <v/>
      </c>
      <c r="DL32" s="201" t="str">
        <f>IF(กรอกข้อมูลคะแนน!CW33=0,"",กรอกข้อมูลคะแนน!CW33)</f>
        <v/>
      </c>
      <c r="DM32" s="201" t="str">
        <f>IF(กรอกข้อมูลคะแนน!CX33=0,"",กรอกข้อมูลคะแนน!CX33)</f>
        <v/>
      </c>
      <c r="DN32" s="201" t="str">
        <f>IF(กรอกข้อมูลคะแนน!CY33=0,"",กรอกข้อมูลคะแนน!CY33)</f>
        <v/>
      </c>
      <c r="DO32" s="201" t="str">
        <f>IF(กรอกข้อมูลคะแนน!CZ33=0,"",กรอกข้อมูลคะแนน!CZ33)</f>
        <v/>
      </c>
      <c r="DP32" s="201" t="str">
        <f>IF(กรอกข้อมูลคะแนน!DA33=0,"",กรอกข้อมูลคะแนน!DA33)</f>
        <v/>
      </c>
      <c r="DQ32" s="199" t="str">
        <f>IF(กรอกข้อมูลคะแนน!DB33=0,"",IF(กรอกข้อมูลคะแนน!DB33="ร","ร",IF(กรอกข้อมูลคะแนน!DB33&gt;7.9,3,IF(กรอกข้อมูลคะแนน!DB33&gt;5.9,2,IF(กรอกข้อมูลคะแนน!DB33&gt;4.9,1,0)))))</f>
        <v/>
      </c>
    </row>
    <row r="33" spans="1:121" ht="17.100000000000001" customHeight="1" x14ac:dyDescent="0.3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Q33" s="385" t="str">
        <f>"("&amp;กรอกข้อมูลทั่วไป!D20&amp;")"</f>
        <v>()</v>
      </c>
      <c r="R33" s="385"/>
      <c r="S33" s="385"/>
      <c r="T33" s="385"/>
      <c r="U33" s="385"/>
      <c r="V33" s="385"/>
      <c r="W33" s="153"/>
      <c r="X33" s="153"/>
      <c r="Y33" s="175"/>
      <c r="Z33" s="175"/>
      <c r="AA33" s="175"/>
      <c r="AB33" s="157">
        <v>29</v>
      </c>
      <c r="AC33" s="192" t="str">
        <f>IF(กรอกข้อมูลทั่วไป!U32=0,"",กรอกข้อมูลทั่วไป!U32)</f>
        <v/>
      </c>
      <c r="AD33" s="193" t="str">
        <f>IF(กรอกข้อมูลคะแนน!C34=0,"",IF(กรอกข้อมูลคะแนน!C34&lt;(กรอกข้อมูลคะแนน!$C$5/2),"มผ",กรอกข้อมูลคะแนน!C34))</f>
        <v/>
      </c>
      <c r="AE33" s="193" t="str">
        <f>IF(กรอกข้อมูลคะแนน!D34=0,"",IF(กรอกข้อมูลคะแนน!D34&lt;(กรอกข้อมูลคะแนน!$D$5/2),"มผ",กรอกข้อมูลคะแนน!D34))</f>
        <v/>
      </c>
      <c r="AF33" s="193" t="str">
        <f>IF(กรอกข้อมูลคะแนน!E34=0,"",IF(กรอกข้อมูลคะแนน!E34&lt;(กรอกข้อมูลคะแนน!$E$5/2),"มผ",กรอกข้อมูลคะแนน!E34))</f>
        <v/>
      </c>
      <c r="AG33" s="193" t="str">
        <f>IF(กรอกข้อมูลคะแนน!F34=0,"",IF(กรอกข้อมูลคะแนน!F34&lt;(กรอกข้อมูลคะแนน!$F$5/2),"มผ",กรอกข้อมูลคะแนน!F34))</f>
        <v/>
      </c>
      <c r="AH33" s="193" t="str">
        <f>IF(กรอกข้อมูลคะแนน!G34=0,"",IF(กรอกข้อมูลคะแนน!G34&lt;(กรอกข้อมูลคะแนน!$G$5/2),"มผ",กรอกข้อมูลคะแนน!G34))</f>
        <v/>
      </c>
      <c r="AI33" s="193" t="str">
        <f>IF(กรอกข้อมูลคะแนน!H34=0,"",IF(กรอกข้อมูลคะแนน!H34&lt;(กรอกข้อมูลคะแนน!$H$5/2),"มผ",กรอกข้อมูลคะแนน!H34))</f>
        <v/>
      </c>
      <c r="AJ33" s="193" t="str">
        <f>IF(กรอกข้อมูลคะแนน!I34=0,"",IF(กรอกข้อมูลคะแนน!I34&lt;(กรอกข้อมูลคะแนน!$I$5/2),"มผ",กรอกข้อมูลคะแนน!I34))</f>
        <v/>
      </c>
      <c r="AK33" s="193" t="str">
        <f>IF(กรอกข้อมูลคะแนน!K34=0,"",IF(กรอกข้อมูลคะแนน!K34&lt;(กรอกข้อมูลคะแนน!$K$5/2),"มผ",กรอกข้อมูลคะแนน!K34))</f>
        <v/>
      </c>
      <c r="AL33" s="193" t="str">
        <f>IF(กรอกข้อมูลคะแนน!L34=0,"",IF(กรอกข้อมูลคะแนน!L34&lt;(กรอกข้อมูลคะแนน!$L$5/2),"มผ",กรอกข้อมูลคะแนน!L34))</f>
        <v/>
      </c>
      <c r="AM33" s="193" t="str">
        <f>IF(กรอกข้อมูลคะแนน!M34=0,"",IF(กรอกข้อมูลคะแนน!M34&lt;(กรอกข้อมูลคะแนน!$M$5/2),"มผ",กรอกข้อมูลคะแนน!M34))</f>
        <v/>
      </c>
      <c r="AN33" s="193" t="str">
        <f>IF(กรอกข้อมูลคะแนน!N34=0,"",IF(กรอกข้อมูลคะแนน!N34&lt;(กรอกข้อมูลคะแนน!$N$5/2),"มผ",กรอกข้อมูลคะแนน!N34))</f>
        <v/>
      </c>
      <c r="AO33" s="157">
        <v>29</v>
      </c>
      <c r="AP33" s="192" t="str">
        <f>IF(กรอกข้อมูลทั่วไป!U32=0,"",กรอกข้อมูลทั่วไป!U32)</f>
        <v/>
      </c>
      <c r="AQ33" s="193" t="str">
        <f>IF(กรอกข้อมูลคะแนน!O34=0,"",IF(กรอกข้อมูลคะแนน!O34&lt;(กรอกข้อมูลคะแนน!$O$5/2),"มผ",กรอกข้อมูลคะแนน!O34))</f>
        <v/>
      </c>
      <c r="AR33" s="193" t="str">
        <f>IF(กรอกข้อมูลคะแนน!P34=0,"",IF(กรอกข้อมูลคะแนน!P34&lt;(กรอกข้อมูลคะแนน!$P$5/2),"มผ",กรอกข้อมูลคะแนน!P34))</f>
        <v/>
      </c>
      <c r="AS33" s="193" t="str">
        <f>IF(กรอกข้อมูลคะแนน!Q34=0,"",IF(กรอกข้อมูลคะแนน!Q34&lt;(กรอกข้อมูลคะแนน!$Q$5/2),"มผ",กรอกข้อมูลคะแนน!Q34))</f>
        <v/>
      </c>
      <c r="AT33" s="193" t="str">
        <f>IF(กรอกข้อมูลคะแนน!S34=0,"",IF(กรอกข้อมูลคะแนน!S34&lt;(กรอกข้อมูลคะแนน!$S$5/2),"มผ",กรอกข้อมูลคะแนน!S34))</f>
        <v/>
      </c>
      <c r="AU33" s="193" t="str">
        <f>IF(กรอกข้อมูลคะแนน!T34=0,"",IF(กรอกข้อมูลคะแนน!T34&lt;(กรอกข้อมูลคะแนน!$T$5/2),"มผ",กรอกข้อมูลคะแนน!T34))</f>
        <v/>
      </c>
      <c r="AV33" s="193" t="str">
        <f>IF(กรอกข้อมูลคะแนน!U34=0,"",IF(กรอกข้อมูลคะแนน!U34&lt;(กรอกข้อมูลคะแนน!$U$5/2),"มผ",กรอกข้อมูลคะแนน!U34))</f>
        <v/>
      </c>
      <c r="AW33" s="193" t="str">
        <f>IF(กรอกข้อมูลคะแนน!V34=0,"",IF(กรอกข้อมูลคะแนน!V34&lt;(กรอกข้อมูลคะแนน!$V$5/2),"มผ",กรอกข้อมูลคะแนน!V34))</f>
        <v/>
      </c>
      <c r="AX33" s="193" t="str">
        <f>IF(กรอกข้อมูลคะแนน!W34=0,"",IF(กรอกข้อมูลคะแนน!W34&lt;(กรอกข้อมูลคะแนน!$W$5/2),"มผ",กรอกข้อมูลคะแนน!W34))</f>
        <v/>
      </c>
      <c r="AY33" s="193" t="str">
        <f>IF(กรอกข้อมูลคะแนน!X34=0,"",IF(กรอกข้อมูลคะแนน!X34&lt;(กรอกข้อมูลคะแนน!$X$5/2),"มผ",กรอกข้อมูลคะแนน!X34))</f>
        <v/>
      </c>
      <c r="AZ33" s="193" t="str">
        <f>IF(กรอกข้อมูลคะแนน!Y34=0,"",IF(กรอกข้อมูลคะแนน!Y34&lt;(กรอกข้อมูลคะแนน!$Y$5/2),"มผ",กรอกข้อมูลคะแนน!Y34))</f>
        <v/>
      </c>
      <c r="BA33" s="194" t="str">
        <f>IF(กรอกข้อมูลคะแนน!AA34=0,"",กรอกข้อมูลคะแนน!AA34)</f>
        <v/>
      </c>
      <c r="BB33" s="157">
        <v>29</v>
      </c>
      <c r="BC33" s="192" t="str">
        <f>IF(กรอกข้อมูลทั่วไป!U32=0,"",กรอกข้อมูลทั่วไป!U32)</f>
        <v/>
      </c>
      <c r="BD33" s="193" t="str">
        <f>IF(กรอกข้อมูลคะแนน!AB34=0,"",IF(กรอกข้อมูลคะแนน!AB34&lt;(กรอกข้อมูลคะแนน!$AB$5/2),"มผ",กรอกข้อมูลคะแนน!AB34))</f>
        <v/>
      </c>
      <c r="BE33" s="193" t="str">
        <f>IF(กรอกข้อมูลคะแนน!AC34=0,"",IF(กรอกข้อมูลคะแนน!AC34&lt;(กรอกข้อมูลคะแนน!$AC$5/2),"มผ",กรอกข้อมูลคะแนน!AC34))</f>
        <v/>
      </c>
      <c r="BF33" s="193" t="str">
        <f>IF(กรอกข้อมูลคะแนน!AD34=0,"",IF(กรอกข้อมูลคะแนน!AD34&lt;(กรอกข้อมูลคะแนน!$AD$5/2),"มผ",กรอกข้อมูลคะแนน!AD34))</f>
        <v/>
      </c>
      <c r="BG33" s="193" t="str">
        <f>IF(กรอกข้อมูลคะแนน!AE34=0,"",IF(กรอกข้อมูลคะแนน!AE34&lt;(กรอกข้อมูลคะแนน!$AE$5/2),"มผ",กรอกข้อมูลคะแนน!AE34))</f>
        <v/>
      </c>
      <c r="BH33" s="193" t="str">
        <f>IF(กรอกข้อมูลคะแนน!AF34=0,"",IF(กรอกข้อมูลคะแนน!AF34&lt;(กรอกข้อมูลคะแนน!$AF$5/2),"มผ",กรอกข้อมูลคะแนน!AF34))</f>
        <v/>
      </c>
      <c r="BI33" s="193" t="str">
        <f>IF(กรอกข้อมูลคะแนน!AG34=0,"",IF(กรอกข้อมูลคะแนน!AG34&lt;(กรอกข้อมูลคะแนน!$AG$5/2),"มผ",กรอกข้อมูลคะแนน!AG34))</f>
        <v/>
      </c>
      <c r="BJ33" s="193" t="str">
        <f>IF(กรอกข้อมูลคะแนน!AH34=0,"",IF(กรอกข้อมูลคะแนน!AH34&lt;(กรอกข้อมูลคะแนน!$AH$5/2),"มผ",กรอกข้อมูลคะแนน!AH34))</f>
        <v/>
      </c>
      <c r="BK33" s="193" t="str">
        <f>IF(กรอกข้อมูลคะแนน!AJ34=0,"",IF(กรอกข้อมูลคะแนน!AJ34&lt;(กรอกข้อมูลคะแนน!$AJ$5/2),"มผ",กรอกข้อมูลคะแนน!AJ34))</f>
        <v/>
      </c>
      <c r="BL33" s="193" t="str">
        <f>IF(กรอกข้อมูลคะแนน!AK34=0,"",IF(กรอกข้อมูลคะแนน!AK34&lt;(กรอกข้อมูลคะแนน!$AK$5/2),"มผ",กรอกข้อมูลคะแนน!AK34))</f>
        <v/>
      </c>
      <c r="BM33" s="193" t="str">
        <f>IF(กรอกข้อมูลคะแนน!AL34=0,"",IF(กรอกข้อมูลคะแนน!AL34&lt;(กรอกข้อมูลคะแนน!$AL$5/2),"มผ",กรอกข้อมูลคะแนน!AL34))</f>
        <v/>
      </c>
      <c r="BN33" s="193" t="str">
        <f>IF(กรอกข้อมูลคะแนน!AM34=0,"",IF(กรอกข้อมูลคะแนน!AM34&lt;(กรอกข้อมูลคะแนน!$AM$5/2),"มผ",กรอกข้อมูลคะแนน!AM34))</f>
        <v/>
      </c>
      <c r="BO33" s="157">
        <v>29</v>
      </c>
      <c r="BP33" s="192" t="str">
        <f t="shared" si="2"/>
        <v/>
      </c>
      <c r="BQ33" s="193" t="str">
        <f>IF(กรอกข้อมูลคะแนน!AN34=0,"",IF(กรอกข้อมูลคะแนน!AN34&lt;(กรอกข้อมูลคะแนน!$AN$5/2),"มผ",กรอกข้อมูลคะแนน!AN34))</f>
        <v/>
      </c>
      <c r="BR33" s="193" t="str">
        <f>IF(กรอกข้อมูลคะแนน!AO34=0,"",IF(กรอกข้อมูลคะแนน!AO34&lt;(กรอกข้อมูลคะแนน!$AO$5/2),"มผ",กรอกข้อมูลคะแนน!AO34))</f>
        <v/>
      </c>
      <c r="BS33" s="193" t="str">
        <f>IF(กรอกข้อมูลคะแนน!AP34=0,"",IF(กรอกข้อมูลคะแนน!AP34&lt;(กรอกข้อมูลคะแนน!$AP$5/2),"มผ",กรอกข้อมูลคะแนน!AP34))</f>
        <v/>
      </c>
      <c r="BT33" s="193" t="str">
        <f>IF(กรอกข้อมูลคะแนน!AR34=0,"",IF(กรอกข้อมูลคะแนน!AR34&lt;(กรอกข้อมูลคะแนน!$AR$5/2),"มผ",กรอกข้อมูลคะแนน!AR34))</f>
        <v/>
      </c>
      <c r="BU33" s="193" t="str">
        <f>IF(กรอกข้อมูลคะแนน!AS34=0,"",IF(กรอกข้อมูลคะแนน!AS34&lt;(กรอกข้อมูลคะแนน!$AS$5/2),"มผ",กรอกข้อมูลคะแนน!AS34))</f>
        <v/>
      </c>
      <c r="BV33" s="193" t="str">
        <f>IF(กรอกข้อมูลคะแนน!AT34=0,"",IF(กรอกข้อมูลคะแนน!AT34&lt;(กรอกข้อมูลคะแนน!$AT$5/2),"มผ",กรอกข้อมูลคะแนน!AT34))</f>
        <v/>
      </c>
      <c r="BW33" s="193" t="str">
        <f>IF(กรอกข้อมูลคะแนน!AU34=0,"",IF(กรอกข้อมูลคะแนน!AU34&lt;(กรอกข้อมูลคะแนน!$AU$5/2),"มผ",กรอกข้อมูลคะแนน!AU34))</f>
        <v/>
      </c>
      <c r="BX33" s="193" t="str">
        <f>IF(กรอกข้อมูลคะแนน!AV34=0,"",IF(กรอกข้อมูลคะแนน!AV34&lt;(กรอกข้อมูลคะแนน!$AV$5/2),"มผ",กรอกข้อมูลคะแนน!AV34))</f>
        <v/>
      </c>
      <c r="BY33" s="193" t="str">
        <f>IF(กรอกข้อมูลคะแนน!AW34=0,"",IF(กรอกข้อมูลคะแนน!AW34&lt;(กรอกข้อมูลคะแนน!$AW$5/2),"มผ",กรอกข้อมูลคะแนน!AW34))</f>
        <v/>
      </c>
      <c r="BZ33" s="193" t="str">
        <f>IF(กรอกข้อมูลคะแนน!AX34=0,"",IF(กรอกข้อมูลคะแนน!AX34&lt;(กรอกข้อมูลคะแนน!$AX$5/2),"มผ",กรอกข้อมูลคะแนน!AX34))</f>
        <v/>
      </c>
      <c r="CA33" s="194" t="str">
        <f>IF(กรอกข้อมูลคะแนน!AZ34=0,"",กรอกข้อมูลคะแนน!AZ34)</f>
        <v/>
      </c>
      <c r="CB33" s="157">
        <v>29</v>
      </c>
      <c r="CC33" s="194" t="str">
        <f t="shared" si="3"/>
        <v/>
      </c>
      <c r="CD33" s="194" t="str">
        <f t="shared" si="4"/>
        <v/>
      </c>
      <c r="CE33" s="195" t="str">
        <f>IF(กรอกข้อมูลคะแนน!BD34=0,"",กรอกข้อมูลคะแนน!BD34)</f>
        <v/>
      </c>
      <c r="CF33" s="195" t="str">
        <f>IF(กรอกข้อมูลคะแนน!BC34=0,"",กรอกข้อมูลคะแนน!BC34)</f>
        <v/>
      </c>
      <c r="CG33" s="195" t="str">
        <f t="shared" si="0"/>
        <v/>
      </c>
      <c r="CH33" s="195" t="str">
        <f>IF(กรอกข้อมูลคะแนน!BH34=0,"",กรอกข้อมูลคะแนน!BH34)</f>
        <v/>
      </c>
      <c r="CI33" s="195" t="str">
        <f>IF(กรอกข้อมูลคะแนน!BF34=0,"",กรอกข้อมูลคะแนน!BF34)</f>
        <v/>
      </c>
      <c r="CJ33" s="195" t="str">
        <f t="shared" si="1"/>
        <v/>
      </c>
      <c r="CK33" s="178" t="str">
        <f t="shared" si="5"/>
        <v/>
      </c>
      <c r="CL33" s="178" t="str">
        <f t="shared" si="6"/>
        <v/>
      </c>
      <c r="CM33" s="195" t="str">
        <f t="shared" si="7"/>
        <v/>
      </c>
      <c r="CN33" s="194" t="str">
        <f>IF(CM33="","",IF(CM33="ร","ร",VLOOKUP(CM33,ช่วงคะแนน!$H$8:$I$15,2)))</f>
        <v/>
      </c>
      <c r="CO33" s="196"/>
      <c r="CP33" s="202">
        <v>29</v>
      </c>
      <c r="CQ33" s="198" t="str">
        <f>IF(กรอกข้อมูลคะแนน!CD34=0,"",กรอกข้อมูลคะแนน!CD34)</f>
        <v/>
      </c>
      <c r="CR33" s="198" t="str">
        <f>IF(กรอกข้อมูลคะแนน!CE34=0,"",กรอกข้อมูลคะแนน!CE34)</f>
        <v/>
      </c>
      <c r="CS33" s="198" t="str">
        <f>IF(กรอกข้อมูลคะแนน!CF34=0,"",กรอกข้อมูลคะแนน!CF34)</f>
        <v/>
      </c>
      <c r="CT33" s="198" t="str">
        <f>IF(กรอกข้อมูลคะแนน!CG34=0,"",กรอกข้อมูลคะแนน!CG34)</f>
        <v/>
      </c>
      <c r="CU33" s="198" t="str">
        <f>IF(กรอกข้อมูลคะแนน!CH34=0,"",กรอกข้อมูลคะแนน!CH34)</f>
        <v/>
      </c>
      <c r="CV33" s="198" t="str">
        <f>IF(กรอกข้อมูลคะแนน!CI34=0,"",กรอกข้อมูลคะแนน!CI34)</f>
        <v/>
      </c>
      <c r="CW33" s="198" t="str">
        <f>IF(กรอกข้อมูลคะแนน!CJ34=0,"",กรอกข้อมูลคะแนน!CJ34)</f>
        <v/>
      </c>
      <c r="CX33" s="198" t="str">
        <f>IF(กรอกข้อมูลคะแนน!CK34=0,"",กรอกข้อมูลคะแนน!CK34)</f>
        <v/>
      </c>
      <c r="CY33" s="199" t="str">
        <f t="shared" si="8"/>
        <v/>
      </c>
      <c r="CZ33" s="200"/>
      <c r="DA33" s="202">
        <v>29</v>
      </c>
      <c r="DB33" s="201" t="str">
        <f>IF(กรอกข้อมูลคะแนน!CM34=0,"",กรอกข้อมูลคะแนน!CM34)</f>
        <v/>
      </c>
      <c r="DC33" s="201" t="str">
        <f>IF(กรอกข้อมูลคะแนน!CN34=0,"",กรอกข้อมูลคะแนน!CN34)</f>
        <v/>
      </c>
      <c r="DD33" s="201" t="str">
        <f>IF(กรอกข้อมูลคะแนน!CO34=0,"",กรอกข้อมูลคะแนน!CO34)</f>
        <v/>
      </c>
      <c r="DE33" s="201" t="str">
        <f>IF(กรอกข้อมูลคะแนน!CP34=0,"",กรอกข้อมูลคะแนน!CP34)</f>
        <v/>
      </c>
      <c r="DF33" s="201" t="str">
        <f>IF(กรอกข้อมูลคะแนน!CQ34=0,"",กรอกข้อมูลคะแนน!CQ34)</f>
        <v/>
      </c>
      <c r="DG33" s="201" t="str">
        <f>IF(กรอกข้อมูลคะแนน!CR34=0,"",กรอกข้อมูลคะแนน!CR34)</f>
        <v/>
      </c>
      <c r="DH33" s="201" t="str">
        <f>IF(กรอกข้อมูลคะแนน!CS34=0,"",กรอกข้อมูลคะแนน!CS34)</f>
        <v/>
      </c>
      <c r="DI33" s="201" t="str">
        <f>IF(กรอกข้อมูลคะแนน!CT34=0,"",กรอกข้อมูลคะแนน!CT34)</f>
        <v/>
      </c>
      <c r="DJ33" s="201" t="str">
        <f>IF(กรอกข้อมูลคะแนน!CU34=0,"",กรอกข้อมูลคะแนน!CU34)</f>
        <v/>
      </c>
      <c r="DK33" s="201" t="str">
        <f>IF(กรอกข้อมูลคะแนน!CV34=0,"",กรอกข้อมูลคะแนน!CV34)</f>
        <v/>
      </c>
      <c r="DL33" s="201" t="str">
        <f>IF(กรอกข้อมูลคะแนน!CW34=0,"",กรอกข้อมูลคะแนน!CW34)</f>
        <v/>
      </c>
      <c r="DM33" s="201" t="str">
        <f>IF(กรอกข้อมูลคะแนน!CX34=0,"",กรอกข้อมูลคะแนน!CX34)</f>
        <v/>
      </c>
      <c r="DN33" s="201" t="str">
        <f>IF(กรอกข้อมูลคะแนน!CY34=0,"",กรอกข้อมูลคะแนน!CY34)</f>
        <v/>
      </c>
      <c r="DO33" s="201" t="str">
        <f>IF(กรอกข้อมูลคะแนน!CZ34=0,"",กรอกข้อมูลคะแนน!CZ34)</f>
        <v/>
      </c>
      <c r="DP33" s="201" t="str">
        <f>IF(กรอกข้อมูลคะแนน!DA34=0,"",กรอกข้อมูลคะแนน!DA34)</f>
        <v/>
      </c>
      <c r="DQ33" s="199" t="str">
        <f>IF(กรอกข้อมูลคะแนน!DB34=0,"",IF(กรอกข้อมูลคะแนน!DB34="ร","ร",IF(กรอกข้อมูลคะแนน!DB34&gt;7.9,3,IF(กรอกข้อมูลคะแนน!DB34&gt;5.9,2,IF(กรอกข้อมูลคะแนน!DB34&gt;4.9,1,0)))))</f>
        <v/>
      </c>
    </row>
    <row r="34" spans="1:121" ht="16.5" customHeight="1" x14ac:dyDescent="0.3">
      <c r="A34" s="210" t="s">
        <v>262</v>
      </c>
      <c r="B34" s="175"/>
      <c r="C34" s="175"/>
      <c r="D34" s="175"/>
      <c r="E34" s="175"/>
      <c r="F34" s="175"/>
      <c r="G34" s="175"/>
      <c r="H34" s="175"/>
      <c r="I34" s="215"/>
      <c r="J34" s="175"/>
      <c r="K34" s="175"/>
      <c r="L34" s="175"/>
      <c r="M34" s="175"/>
      <c r="N34" s="175"/>
      <c r="O34" s="175"/>
      <c r="P34" s="210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57">
        <v>30</v>
      </c>
      <c r="AC34" s="192" t="str">
        <f>IF(กรอกข้อมูลทั่วไป!U33=0,"",กรอกข้อมูลทั่วไป!U33)</f>
        <v/>
      </c>
      <c r="AD34" s="193" t="str">
        <f>IF(กรอกข้อมูลคะแนน!C35=0,"",IF(กรอกข้อมูลคะแนน!C35&lt;(กรอกข้อมูลคะแนน!$C$5/2),"มผ",กรอกข้อมูลคะแนน!C35))</f>
        <v/>
      </c>
      <c r="AE34" s="193" t="str">
        <f>IF(กรอกข้อมูลคะแนน!D35=0,"",IF(กรอกข้อมูลคะแนน!D35&lt;(กรอกข้อมูลคะแนน!$D$5/2),"มผ",กรอกข้อมูลคะแนน!D35))</f>
        <v/>
      </c>
      <c r="AF34" s="193" t="str">
        <f>IF(กรอกข้อมูลคะแนน!E35=0,"",IF(กรอกข้อมูลคะแนน!E35&lt;(กรอกข้อมูลคะแนน!$E$5/2),"มผ",กรอกข้อมูลคะแนน!E35))</f>
        <v/>
      </c>
      <c r="AG34" s="193" t="str">
        <f>IF(กรอกข้อมูลคะแนน!F35=0,"",IF(กรอกข้อมูลคะแนน!F35&lt;(กรอกข้อมูลคะแนน!$F$5/2),"มผ",กรอกข้อมูลคะแนน!F35))</f>
        <v/>
      </c>
      <c r="AH34" s="193" t="str">
        <f>IF(กรอกข้อมูลคะแนน!G35=0,"",IF(กรอกข้อมูลคะแนน!G35&lt;(กรอกข้อมูลคะแนน!$G$5/2),"มผ",กรอกข้อมูลคะแนน!G35))</f>
        <v/>
      </c>
      <c r="AI34" s="193" t="str">
        <f>IF(กรอกข้อมูลคะแนน!H35=0,"",IF(กรอกข้อมูลคะแนน!H35&lt;(กรอกข้อมูลคะแนน!$H$5/2),"มผ",กรอกข้อมูลคะแนน!H35))</f>
        <v/>
      </c>
      <c r="AJ34" s="193" t="str">
        <f>IF(กรอกข้อมูลคะแนน!I35=0,"",IF(กรอกข้อมูลคะแนน!I35&lt;(กรอกข้อมูลคะแนน!$I$5/2),"มผ",กรอกข้อมูลคะแนน!I35))</f>
        <v/>
      </c>
      <c r="AK34" s="193" t="str">
        <f>IF(กรอกข้อมูลคะแนน!K35=0,"",IF(กรอกข้อมูลคะแนน!K35&lt;(กรอกข้อมูลคะแนน!$K$5/2),"มผ",กรอกข้อมูลคะแนน!K35))</f>
        <v/>
      </c>
      <c r="AL34" s="193" t="str">
        <f>IF(กรอกข้อมูลคะแนน!L35=0,"",IF(กรอกข้อมูลคะแนน!L35&lt;(กรอกข้อมูลคะแนน!$L$5/2),"มผ",กรอกข้อมูลคะแนน!L35))</f>
        <v/>
      </c>
      <c r="AM34" s="193" t="str">
        <f>IF(กรอกข้อมูลคะแนน!M35=0,"",IF(กรอกข้อมูลคะแนน!M35&lt;(กรอกข้อมูลคะแนน!$M$5/2),"มผ",กรอกข้อมูลคะแนน!M35))</f>
        <v/>
      </c>
      <c r="AN34" s="193" t="str">
        <f>IF(กรอกข้อมูลคะแนน!N35=0,"",IF(กรอกข้อมูลคะแนน!N35&lt;(กรอกข้อมูลคะแนน!$N$5/2),"มผ",กรอกข้อมูลคะแนน!N35))</f>
        <v/>
      </c>
      <c r="AO34" s="157">
        <v>30</v>
      </c>
      <c r="AP34" s="192" t="str">
        <f>IF(กรอกข้อมูลทั่วไป!U33=0,"",กรอกข้อมูลทั่วไป!U33)</f>
        <v/>
      </c>
      <c r="AQ34" s="193" t="str">
        <f>IF(กรอกข้อมูลคะแนน!O35=0,"",IF(กรอกข้อมูลคะแนน!O35&lt;(กรอกข้อมูลคะแนน!$O$5/2),"มผ",กรอกข้อมูลคะแนน!O35))</f>
        <v/>
      </c>
      <c r="AR34" s="193" t="str">
        <f>IF(กรอกข้อมูลคะแนน!P35=0,"",IF(กรอกข้อมูลคะแนน!P35&lt;(กรอกข้อมูลคะแนน!$P$5/2),"มผ",กรอกข้อมูลคะแนน!P35))</f>
        <v/>
      </c>
      <c r="AS34" s="193" t="str">
        <f>IF(กรอกข้อมูลคะแนน!Q35=0,"",IF(กรอกข้อมูลคะแนน!Q35&lt;(กรอกข้อมูลคะแนน!$Q$5/2),"มผ",กรอกข้อมูลคะแนน!Q35))</f>
        <v/>
      </c>
      <c r="AT34" s="193" t="str">
        <f>IF(กรอกข้อมูลคะแนน!S35=0,"",IF(กรอกข้อมูลคะแนน!S35&lt;(กรอกข้อมูลคะแนน!$S$5/2),"มผ",กรอกข้อมูลคะแนน!S35))</f>
        <v/>
      </c>
      <c r="AU34" s="193" t="str">
        <f>IF(กรอกข้อมูลคะแนน!T35=0,"",IF(กรอกข้อมูลคะแนน!T35&lt;(กรอกข้อมูลคะแนน!$T$5/2),"มผ",กรอกข้อมูลคะแนน!T35))</f>
        <v/>
      </c>
      <c r="AV34" s="193" t="str">
        <f>IF(กรอกข้อมูลคะแนน!U35=0,"",IF(กรอกข้อมูลคะแนน!U35&lt;(กรอกข้อมูลคะแนน!$U$5/2),"มผ",กรอกข้อมูลคะแนน!U35))</f>
        <v/>
      </c>
      <c r="AW34" s="193" t="str">
        <f>IF(กรอกข้อมูลคะแนน!V35=0,"",IF(กรอกข้อมูลคะแนน!V35&lt;(กรอกข้อมูลคะแนน!$V$5/2),"มผ",กรอกข้อมูลคะแนน!V35))</f>
        <v/>
      </c>
      <c r="AX34" s="193" t="str">
        <f>IF(กรอกข้อมูลคะแนน!W35=0,"",IF(กรอกข้อมูลคะแนน!W35&lt;(กรอกข้อมูลคะแนน!$W$5/2),"มผ",กรอกข้อมูลคะแนน!W35))</f>
        <v/>
      </c>
      <c r="AY34" s="193" t="str">
        <f>IF(กรอกข้อมูลคะแนน!X35=0,"",IF(กรอกข้อมูลคะแนน!X35&lt;(กรอกข้อมูลคะแนน!$X$5/2),"มผ",กรอกข้อมูลคะแนน!X35))</f>
        <v/>
      </c>
      <c r="AZ34" s="193" t="str">
        <f>IF(กรอกข้อมูลคะแนน!Y35=0,"",IF(กรอกข้อมูลคะแนน!Y35&lt;(กรอกข้อมูลคะแนน!$Y$5/2),"มผ",กรอกข้อมูลคะแนน!Y35))</f>
        <v/>
      </c>
      <c r="BA34" s="194" t="str">
        <f>IF(กรอกข้อมูลคะแนน!AA35=0,"",กรอกข้อมูลคะแนน!AA35)</f>
        <v/>
      </c>
      <c r="BB34" s="157">
        <v>30</v>
      </c>
      <c r="BC34" s="192" t="str">
        <f>IF(กรอกข้อมูลทั่วไป!U33=0,"",กรอกข้อมูลทั่วไป!U33)</f>
        <v/>
      </c>
      <c r="BD34" s="193" t="str">
        <f>IF(กรอกข้อมูลคะแนน!AB35=0,"",IF(กรอกข้อมูลคะแนน!AB35&lt;(กรอกข้อมูลคะแนน!$AB$5/2),"มผ",กรอกข้อมูลคะแนน!AB35))</f>
        <v/>
      </c>
      <c r="BE34" s="193" t="str">
        <f>IF(กรอกข้อมูลคะแนน!AC35=0,"",IF(กรอกข้อมูลคะแนน!AC35&lt;(กรอกข้อมูลคะแนน!$AC$5/2),"มผ",กรอกข้อมูลคะแนน!AC35))</f>
        <v/>
      </c>
      <c r="BF34" s="193" t="str">
        <f>IF(กรอกข้อมูลคะแนน!AD35=0,"",IF(กรอกข้อมูลคะแนน!AD35&lt;(กรอกข้อมูลคะแนน!$AD$5/2),"มผ",กรอกข้อมูลคะแนน!AD35))</f>
        <v/>
      </c>
      <c r="BG34" s="193" t="str">
        <f>IF(กรอกข้อมูลคะแนน!AE35=0,"",IF(กรอกข้อมูลคะแนน!AE35&lt;(กรอกข้อมูลคะแนน!$AE$5/2),"มผ",กรอกข้อมูลคะแนน!AE35))</f>
        <v/>
      </c>
      <c r="BH34" s="193" t="str">
        <f>IF(กรอกข้อมูลคะแนน!AF35=0,"",IF(กรอกข้อมูลคะแนน!AF35&lt;(กรอกข้อมูลคะแนน!$AF$5/2),"มผ",กรอกข้อมูลคะแนน!AF35))</f>
        <v/>
      </c>
      <c r="BI34" s="193" t="str">
        <f>IF(กรอกข้อมูลคะแนน!AG35=0,"",IF(กรอกข้อมูลคะแนน!AG35&lt;(กรอกข้อมูลคะแนน!$AG$5/2),"มผ",กรอกข้อมูลคะแนน!AG35))</f>
        <v/>
      </c>
      <c r="BJ34" s="193" t="str">
        <f>IF(กรอกข้อมูลคะแนน!AH35=0,"",IF(กรอกข้อมูลคะแนน!AH35&lt;(กรอกข้อมูลคะแนน!$AH$5/2),"มผ",กรอกข้อมูลคะแนน!AH35))</f>
        <v/>
      </c>
      <c r="BK34" s="193" t="str">
        <f>IF(กรอกข้อมูลคะแนน!AJ35=0,"",IF(กรอกข้อมูลคะแนน!AJ35&lt;(กรอกข้อมูลคะแนน!$AJ$5/2),"มผ",กรอกข้อมูลคะแนน!AJ35))</f>
        <v/>
      </c>
      <c r="BL34" s="193" t="str">
        <f>IF(กรอกข้อมูลคะแนน!AK35=0,"",IF(กรอกข้อมูลคะแนน!AK35&lt;(กรอกข้อมูลคะแนน!$AK$5/2),"มผ",กรอกข้อมูลคะแนน!AK35))</f>
        <v/>
      </c>
      <c r="BM34" s="193" t="str">
        <f>IF(กรอกข้อมูลคะแนน!AL35=0,"",IF(กรอกข้อมูลคะแนน!AL35&lt;(กรอกข้อมูลคะแนน!$AL$5/2),"มผ",กรอกข้อมูลคะแนน!AL35))</f>
        <v/>
      </c>
      <c r="BN34" s="193" t="str">
        <f>IF(กรอกข้อมูลคะแนน!AM35=0,"",IF(กรอกข้อมูลคะแนน!AM35&lt;(กรอกข้อมูลคะแนน!$AM$5/2),"มผ",กรอกข้อมูลคะแนน!AM35))</f>
        <v/>
      </c>
      <c r="BO34" s="157">
        <v>30</v>
      </c>
      <c r="BP34" s="192" t="str">
        <f t="shared" si="2"/>
        <v/>
      </c>
      <c r="BQ34" s="193" t="str">
        <f>IF(กรอกข้อมูลคะแนน!AN35=0,"",IF(กรอกข้อมูลคะแนน!AN35&lt;(กรอกข้อมูลคะแนน!$AN$5/2),"มผ",กรอกข้อมูลคะแนน!AN35))</f>
        <v/>
      </c>
      <c r="BR34" s="193" t="str">
        <f>IF(กรอกข้อมูลคะแนน!AO35=0,"",IF(กรอกข้อมูลคะแนน!AO35&lt;(กรอกข้อมูลคะแนน!$AO$5/2),"มผ",กรอกข้อมูลคะแนน!AO35))</f>
        <v/>
      </c>
      <c r="BS34" s="193" t="str">
        <f>IF(กรอกข้อมูลคะแนน!AP35=0,"",IF(กรอกข้อมูลคะแนน!AP35&lt;(กรอกข้อมูลคะแนน!$AP$5/2),"มผ",กรอกข้อมูลคะแนน!AP35))</f>
        <v/>
      </c>
      <c r="BT34" s="193" t="str">
        <f>IF(กรอกข้อมูลคะแนน!AR35=0,"",IF(กรอกข้อมูลคะแนน!AR35&lt;(กรอกข้อมูลคะแนน!$AR$5/2),"มผ",กรอกข้อมูลคะแนน!AR35))</f>
        <v/>
      </c>
      <c r="BU34" s="193" t="str">
        <f>IF(กรอกข้อมูลคะแนน!AS35=0,"",IF(กรอกข้อมูลคะแนน!AS35&lt;(กรอกข้อมูลคะแนน!$AS$5/2),"มผ",กรอกข้อมูลคะแนน!AS35))</f>
        <v/>
      </c>
      <c r="BV34" s="193" t="str">
        <f>IF(กรอกข้อมูลคะแนน!AT35=0,"",IF(กรอกข้อมูลคะแนน!AT35&lt;(กรอกข้อมูลคะแนน!$AT$5/2),"มผ",กรอกข้อมูลคะแนน!AT35))</f>
        <v/>
      </c>
      <c r="BW34" s="193" t="str">
        <f>IF(กรอกข้อมูลคะแนน!AU35=0,"",IF(กรอกข้อมูลคะแนน!AU35&lt;(กรอกข้อมูลคะแนน!$AU$5/2),"มผ",กรอกข้อมูลคะแนน!AU35))</f>
        <v/>
      </c>
      <c r="BX34" s="193" t="str">
        <f>IF(กรอกข้อมูลคะแนน!AV35=0,"",IF(กรอกข้อมูลคะแนน!AV35&lt;(กรอกข้อมูลคะแนน!$AV$5/2),"มผ",กรอกข้อมูลคะแนน!AV35))</f>
        <v/>
      </c>
      <c r="BY34" s="193" t="str">
        <f>IF(กรอกข้อมูลคะแนน!AW35=0,"",IF(กรอกข้อมูลคะแนน!AW35&lt;(กรอกข้อมูลคะแนน!$AW$5/2),"มผ",กรอกข้อมูลคะแนน!AW35))</f>
        <v/>
      </c>
      <c r="BZ34" s="193" t="str">
        <f>IF(กรอกข้อมูลคะแนน!AX35=0,"",IF(กรอกข้อมูลคะแนน!AX35&lt;(กรอกข้อมูลคะแนน!$AX$5/2),"มผ",กรอกข้อมูลคะแนน!AX35))</f>
        <v/>
      </c>
      <c r="CA34" s="194" t="str">
        <f>IF(กรอกข้อมูลคะแนน!AZ35=0,"",กรอกข้อมูลคะแนน!AZ35)</f>
        <v/>
      </c>
      <c r="CB34" s="157">
        <v>30</v>
      </c>
      <c r="CC34" s="194" t="str">
        <f t="shared" si="3"/>
        <v/>
      </c>
      <c r="CD34" s="194" t="str">
        <f t="shared" si="4"/>
        <v/>
      </c>
      <c r="CE34" s="195" t="str">
        <f>IF(กรอกข้อมูลคะแนน!BD35=0,"",กรอกข้อมูลคะแนน!BD35)</f>
        <v/>
      </c>
      <c r="CF34" s="195" t="str">
        <f>IF(กรอกข้อมูลคะแนน!BC35=0,"",กรอกข้อมูลคะแนน!BC35)</f>
        <v/>
      </c>
      <c r="CG34" s="195" t="str">
        <f t="shared" si="0"/>
        <v/>
      </c>
      <c r="CH34" s="195" t="str">
        <f>IF(กรอกข้อมูลคะแนน!BH35=0,"",กรอกข้อมูลคะแนน!BH35)</f>
        <v/>
      </c>
      <c r="CI34" s="195" t="str">
        <f>IF(กรอกข้อมูลคะแนน!BF35=0,"",กรอกข้อมูลคะแนน!BF35)</f>
        <v/>
      </c>
      <c r="CJ34" s="195" t="str">
        <f t="shared" si="1"/>
        <v/>
      </c>
      <c r="CK34" s="178" t="str">
        <f t="shared" si="5"/>
        <v/>
      </c>
      <c r="CL34" s="178" t="str">
        <f t="shared" si="6"/>
        <v/>
      </c>
      <c r="CM34" s="195" t="str">
        <f t="shared" si="7"/>
        <v/>
      </c>
      <c r="CN34" s="194" t="str">
        <f>IF(CM34="","",IF(CM34="ร","ร",VLOOKUP(CM34,ช่วงคะแนน!$H$8:$I$15,2)))</f>
        <v/>
      </c>
      <c r="CO34" s="196"/>
      <c r="CP34" s="202">
        <v>30</v>
      </c>
      <c r="CQ34" s="198" t="str">
        <f>IF(กรอกข้อมูลคะแนน!CD35=0,"",กรอกข้อมูลคะแนน!CD35)</f>
        <v/>
      </c>
      <c r="CR34" s="198" t="str">
        <f>IF(กรอกข้อมูลคะแนน!CE35=0,"",กรอกข้อมูลคะแนน!CE35)</f>
        <v/>
      </c>
      <c r="CS34" s="198" t="str">
        <f>IF(กรอกข้อมูลคะแนน!CF35=0,"",กรอกข้อมูลคะแนน!CF35)</f>
        <v/>
      </c>
      <c r="CT34" s="198" t="str">
        <f>IF(กรอกข้อมูลคะแนน!CG35=0,"",กรอกข้อมูลคะแนน!CG35)</f>
        <v/>
      </c>
      <c r="CU34" s="198" t="str">
        <f>IF(กรอกข้อมูลคะแนน!CH35=0,"",กรอกข้อมูลคะแนน!CH35)</f>
        <v/>
      </c>
      <c r="CV34" s="198" t="str">
        <f>IF(กรอกข้อมูลคะแนน!CI35=0,"",กรอกข้อมูลคะแนน!CI35)</f>
        <v/>
      </c>
      <c r="CW34" s="198" t="str">
        <f>IF(กรอกข้อมูลคะแนน!CJ35=0,"",กรอกข้อมูลคะแนน!CJ35)</f>
        <v/>
      </c>
      <c r="CX34" s="198" t="str">
        <f>IF(กรอกข้อมูลคะแนน!CK35=0,"",กรอกข้อมูลคะแนน!CK35)</f>
        <v/>
      </c>
      <c r="CY34" s="199" t="str">
        <f t="shared" si="8"/>
        <v/>
      </c>
      <c r="CZ34" s="200"/>
      <c r="DA34" s="202">
        <v>30</v>
      </c>
      <c r="DB34" s="201" t="str">
        <f>IF(กรอกข้อมูลคะแนน!CM35=0,"",กรอกข้อมูลคะแนน!CM35)</f>
        <v/>
      </c>
      <c r="DC34" s="201" t="str">
        <f>IF(กรอกข้อมูลคะแนน!CN35=0,"",กรอกข้อมูลคะแนน!CN35)</f>
        <v/>
      </c>
      <c r="DD34" s="201" t="str">
        <f>IF(กรอกข้อมูลคะแนน!CO35=0,"",กรอกข้อมูลคะแนน!CO35)</f>
        <v/>
      </c>
      <c r="DE34" s="201" t="str">
        <f>IF(กรอกข้อมูลคะแนน!CP35=0,"",กรอกข้อมูลคะแนน!CP35)</f>
        <v/>
      </c>
      <c r="DF34" s="201" t="str">
        <f>IF(กรอกข้อมูลคะแนน!CQ35=0,"",กรอกข้อมูลคะแนน!CQ35)</f>
        <v/>
      </c>
      <c r="DG34" s="201" t="str">
        <f>IF(กรอกข้อมูลคะแนน!CR35=0,"",กรอกข้อมูลคะแนน!CR35)</f>
        <v/>
      </c>
      <c r="DH34" s="201" t="str">
        <f>IF(กรอกข้อมูลคะแนน!CS35=0,"",กรอกข้อมูลคะแนน!CS35)</f>
        <v/>
      </c>
      <c r="DI34" s="201" t="str">
        <f>IF(กรอกข้อมูลคะแนน!CT35=0,"",กรอกข้อมูลคะแนน!CT35)</f>
        <v/>
      </c>
      <c r="DJ34" s="201" t="str">
        <f>IF(กรอกข้อมูลคะแนน!CU35=0,"",กรอกข้อมูลคะแนน!CU35)</f>
        <v/>
      </c>
      <c r="DK34" s="201" t="str">
        <f>IF(กรอกข้อมูลคะแนน!CV35=0,"",กรอกข้อมูลคะแนน!CV35)</f>
        <v/>
      </c>
      <c r="DL34" s="201" t="str">
        <f>IF(กรอกข้อมูลคะแนน!CW35=0,"",กรอกข้อมูลคะแนน!CW35)</f>
        <v/>
      </c>
      <c r="DM34" s="201" t="str">
        <f>IF(กรอกข้อมูลคะแนน!CX35=0,"",กรอกข้อมูลคะแนน!CX35)</f>
        <v/>
      </c>
      <c r="DN34" s="201" t="str">
        <f>IF(กรอกข้อมูลคะแนน!CY35=0,"",กรอกข้อมูลคะแนน!CY35)</f>
        <v/>
      </c>
      <c r="DO34" s="201" t="str">
        <f>IF(กรอกข้อมูลคะแนน!CZ35=0,"",กรอกข้อมูลคะแนน!CZ35)</f>
        <v/>
      </c>
      <c r="DP34" s="201" t="str">
        <f>IF(กรอกข้อมูลคะแนน!DA35=0,"",กรอกข้อมูลคะแนน!DA35)</f>
        <v/>
      </c>
      <c r="DQ34" s="199" t="str">
        <f>IF(กรอกข้อมูลคะแนน!DB35=0,"",IF(กรอกข้อมูลคะแนน!DB35="ร","ร",IF(กรอกข้อมูลคะแนน!DB35&gt;7.9,3,IF(กรอกข้อมูลคะแนน!DB35&gt;5.9,2,IF(กรอกข้อมูลคะแนน!DB35&gt;4.9,1,0)))))</f>
        <v/>
      </c>
    </row>
    <row r="35" spans="1:121" ht="17.100000000000001" customHeight="1" x14ac:dyDescent="0.45">
      <c r="A35" s="210" t="s">
        <v>221</v>
      </c>
      <c r="B35" s="385" t="str">
        <f>IF(กรอกข้อมูลทั่วไป!D11="","","("&amp;กรอกข้อมูลทั่วไป!D11&amp;")")</f>
        <v/>
      </c>
      <c r="C35" s="385"/>
      <c r="D35" s="385"/>
      <c r="E35" s="385"/>
      <c r="F35" s="385"/>
      <c r="G35" s="385"/>
      <c r="H35" s="385"/>
      <c r="I35" s="38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53"/>
      <c r="V35" s="219" t="s">
        <v>125</v>
      </c>
      <c r="W35" s="210" t="s">
        <v>260</v>
      </c>
      <c r="X35" s="153"/>
      <c r="Y35" s="175"/>
      <c r="Z35" s="175"/>
      <c r="AA35" s="175"/>
      <c r="AB35" s="157">
        <v>31</v>
      </c>
      <c r="AC35" s="192" t="str">
        <f>IF(กรอกข้อมูลทั่วไป!U34=0,"",กรอกข้อมูลทั่วไป!U34)</f>
        <v/>
      </c>
      <c r="AD35" s="193" t="str">
        <f>IF(กรอกข้อมูลคะแนน!C36=0,"",IF(กรอกข้อมูลคะแนน!C36&lt;(กรอกข้อมูลคะแนน!$C$5/2),"มผ",กรอกข้อมูลคะแนน!C36))</f>
        <v/>
      </c>
      <c r="AE35" s="193" t="str">
        <f>IF(กรอกข้อมูลคะแนน!D36=0,"",IF(กรอกข้อมูลคะแนน!D36&lt;(กรอกข้อมูลคะแนน!$D$5/2),"มผ",กรอกข้อมูลคะแนน!D36))</f>
        <v/>
      </c>
      <c r="AF35" s="193" t="str">
        <f>IF(กรอกข้อมูลคะแนน!E36=0,"",IF(กรอกข้อมูลคะแนน!E36&lt;(กรอกข้อมูลคะแนน!$E$5/2),"มผ",กรอกข้อมูลคะแนน!E36))</f>
        <v/>
      </c>
      <c r="AG35" s="193" t="str">
        <f>IF(กรอกข้อมูลคะแนน!F36=0,"",IF(กรอกข้อมูลคะแนน!F36&lt;(กรอกข้อมูลคะแนน!$F$5/2),"มผ",กรอกข้อมูลคะแนน!F36))</f>
        <v/>
      </c>
      <c r="AH35" s="193" t="str">
        <f>IF(กรอกข้อมูลคะแนน!G36=0,"",IF(กรอกข้อมูลคะแนน!G36&lt;(กรอกข้อมูลคะแนน!$G$5/2),"มผ",กรอกข้อมูลคะแนน!G36))</f>
        <v/>
      </c>
      <c r="AI35" s="193" t="str">
        <f>IF(กรอกข้อมูลคะแนน!H36=0,"",IF(กรอกข้อมูลคะแนน!H36&lt;(กรอกข้อมูลคะแนน!$H$5/2),"มผ",กรอกข้อมูลคะแนน!H36))</f>
        <v/>
      </c>
      <c r="AJ35" s="193" t="str">
        <f>IF(กรอกข้อมูลคะแนน!I36=0,"",IF(กรอกข้อมูลคะแนน!I36&lt;(กรอกข้อมูลคะแนน!$I$5/2),"มผ",กรอกข้อมูลคะแนน!I36))</f>
        <v/>
      </c>
      <c r="AK35" s="193" t="str">
        <f>IF(กรอกข้อมูลคะแนน!K36=0,"",IF(กรอกข้อมูลคะแนน!K36&lt;(กรอกข้อมูลคะแนน!$K$5/2),"มผ",กรอกข้อมูลคะแนน!K36))</f>
        <v/>
      </c>
      <c r="AL35" s="193" t="str">
        <f>IF(กรอกข้อมูลคะแนน!L36=0,"",IF(กรอกข้อมูลคะแนน!L36&lt;(กรอกข้อมูลคะแนน!$L$5/2),"มผ",กรอกข้อมูลคะแนน!L36))</f>
        <v/>
      </c>
      <c r="AM35" s="193" t="str">
        <f>IF(กรอกข้อมูลคะแนน!M36=0,"",IF(กรอกข้อมูลคะแนน!M36&lt;(กรอกข้อมูลคะแนน!$M$5/2),"มผ",กรอกข้อมูลคะแนน!M36))</f>
        <v/>
      </c>
      <c r="AN35" s="193" t="str">
        <f>IF(กรอกข้อมูลคะแนน!N36=0,"",IF(กรอกข้อมูลคะแนน!N36&lt;(กรอกข้อมูลคะแนน!$N$5/2),"มผ",กรอกข้อมูลคะแนน!N36))</f>
        <v/>
      </c>
      <c r="AO35" s="157">
        <v>31</v>
      </c>
      <c r="AP35" s="192" t="str">
        <f>IF(กรอกข้อมูลทั่วไป!U34=0,"",กรอกข้อมูลทั่วไป!U34)</f>
        <v/>
      </c>
      <c r="AQ35" s="193" t="str">
        <f>IF(กรอกข้อมูลคะแนน!O36=0,"",IF(กรอกข้อมูลคะแนน!O36&lt;(กรอกข้อมูลคะแนน!$O$5/2),"มผ",กรอกข้อมูลคะแนน!O36))</f>
        <v/>
      </c>
      <c r="AR35" s="193" t="str">
        <f>IF(กรอกข้อมูลคะแนน!P36=0,"",IF(กรอกข้อมูลคะแนน!P36&lt;(กรอกข้อมูลคะแนน!$P$5/2),"มผ",กรอกข้อมูลคะแนน!P36))</f>
        <v/>
      </c>
      <c r="AS35" s="193" t="str">
        <f>IF(กรอกข้อมูลคะแนน!Q36=0,"",IF(กรอกข้อมูลคะแนน!Q36&lt;(กรอกข้อมูลคะแนน!$Q$5/2),"มผ",กรอกข้อมูลคะแนน!Q36))</f>
        <v/>
      </c>
      <c r="AT35" s="193" t="str">
        <f>IF(กรอกข้อมูลคะแนน!S36=0,"",IF(กรอกข้อมูลคะแนน!S36&lt;(กรอกข้อมูลคะแนน!$S$5/2),"มผ",กรอกข้อมูลคะแนน!S36))</f>
        <v/>
      </c>
      <c r="AU35" s="193" t="str">
        <f>IF(กรอกข้อมูลคะแนน!T36=0,"",IF(กรอกข้อมูลคะแนน!T36&lt;(กรอกข้อมูลคะแนน!$T$5/2),"มผ",กรอกข้อมูลคะแนน!T36))</f>
        <v/>
      </c>
      <c r="AV35" s="193" t="str">
        <f>IF(กรอกข้อมูลคะแนน!U36=0,"",IF(กรอกข้อมูลคะแนน!U36&lt;(กรอกข้อมูลคะแนน!$U$5/2),"มผ",กรอกข้อมูลคะแนน!U36))</f>
        <v/>
      </c>
      <c r="AW35" s="193" t="str">
        <f>IF(กรอกข้อมูลคะแนน!V36=0,"",IF(กรอกข้อมูลคะแนน!V36&lt;(กรอกข้อมูลคะแนน!$V$5/2),"มผ",กรอกข้อมูลคะแนน!V36))</f>
        <v/>
      </c>
      <c r="AX35" s="193" t="str">
        <f>IF(กรอกข้อมูลคะแนน!W36=0,"",IF(กรอกข้อมูลคะแนน!W36&lt;(กรอกข้อมูลคะแนน!$W$5/2),"มผ",กรอกข้อมูลคะแนน!W36))</f>
        <v/>
      </c>
      <c r="AY35" s="193" t="str">
        <f>IF(กรอกข้อมูลคะแนน!X36=0,"",IF(กรอกข้อมูลคะแนน!X36&lt;(กรอกข้อมูลคะแนน!$X$5/2),"มผ",กรอกข้อมูลคะแนน!X36))</f>
        <v/>
      </c>
      <c r="AZ35" s="193" t="str">
        <f>IF(กรอกข้อมูลคะแนน!Y36=0,"",IF(กรอกข้อมูลคะแนน!Y36&lt;(กรอกข้อมูลคะแนน!$Y$5/2),"มผ",กรอกข้อมูลคะแนน!Y36))</f>
        <v/>
      </c>
      <c r="BA35" s="194" t="str">
        <f>IF(กรอกข้อมูลคะแนน!AA36=0,"",กรอกข้อมูลคะแนน!AA36)</f>
        <v/>
      </c>
      <c r="BB35" s="157">
        <v>31</v>
      </c>
      <c r="BC35" s="192" t="str">
        <f>IF(กรอกข้อมูลทั่วไป!U34=0,"",กรอกข้อมูลทั่วไป!U34)</f>
        <v/>
      </c>
      <c r="BD35" s="193" t="str">
        <f>IF(กรอกข้อมูลคะแนน!AB36=0,"",IF(กรอกข้อมูลคะแนน!AB36&lt;(กรอกข้อมูลคะแนน!$AB$5/2),"มผ",กรอกข้อมูลคะแนน!AB36))</f>
        <v/>
      </c>
      <c r="BE35" s="193" t="str">
        <f>IF(กรอกข้อมูลคะแนน!AC36=0,"",IF(กรอกข้อมูลคะแนน!AC36&lt;(กรอกข้อมูลคะแนน!$AC$5/2),"มผ",กรอกข้อมูลคะแนน!AC36))</f>
        <v/>
      </c>
      <c r="BF35" s="193" t="str">
        <f>IF(กรอกข้อมูลคะแนน!AD36=0,"",IF(กรอกข้อมูลคะแนน!AD36&lt;(กรอกข้อมูลคะแนน!$AD$5/2),"มผ",กรอกข้อมูลคะแนน!AD36))</f>
        <v/>
      </c>
      <c r="BG35" s="193" t="str">
        <f>IF(กรอกข้อมูลคะแนน!AE36=0,"",IF(กรอกข้อมูลคะแนน!AE36&lt;(กรอกข้อมูลคะแนน!$AE$5/2),"มผ",กรอกข้อมูลคะแนน!AE36))</f>
        <v/>
      </c>
      <c r="BH35" s="193" t="str">
        <f>IF(กรอกข้อมูลคะแนน!AF36=0,"",IF(กรอกข้อมูลคะแนน!AF36&lt;(กรอกข้อมูลคะแนน!$AF$5/2),"มผ",กรอกข้อมูลคะแนน!AF36))</f>
        <v/>
      </c>
      <c r="BI35" s="193" t="str">
        <f>IF(กรอกข้อมูลคะแนน!AG36=0,"",IF(กรอกข้อมูลคะแนน!AG36&lt;(กรอกข้อมูลคะแนน!$AG$5/2),"มผ",กรอกข้อมูลคะแนน!AG36))</f>
        <v/>
      </c>
      <c r="BJ35" s="193" t="str">
        <f>IF(กรอกข้อมูลคะแนน!AH36=0,"",IF(กรอกข้อมูลคะแนน!AH36&lt;(กรอกข้อมูลคะแนน!$AH$5/2),"มผ",กรอกข้อมูลคะแนน!AH36))</f>
        <v/>
      </c>
      <c r="BK35" s="193" t="str">
        <f>IF(กรอกข้อมูลคะแนน!AJ36=0,"",IF(กรอกข้อมูลคะแนน!AJ36&lt;(กรอกข้อมูลคะแนน!$AJ$5/2),"มผ",กรอกข้อมูลคะแนน!AJ36))</f>
        <v/>
      </c>
      <c r="BL35" s="193" t="str">
        <f>IF(กรอกข้อมูลคะแนน!AK36=0,"",IF(กรอกข้อมูลคะแนน!AK36&lt;(กรอกข้อมูลคะแนน!$AK$5/2),"มผ",กรอกข้อมูลคะแนน!AK36))</f>
        <v/>
      </c>
      <c r="BM35" s="193" t="str">
        <f>IF(กรอกข้อมูลคะแนน!AL36=0,"",IF(กรอกข้อมูลคะแนน!AL36&lt;(กรอกข้อมูลคะแนน!$AL$5/2),"มผ",กรอกข้อมูลคะแนน!AL36))</f>
        <v/>
      </c>
      <c r="BN35" s="193" t="str">
        <f>IF(กรอกข้อมูลคะแนน!AM36=0,"",IF(กรอกข้อมูลคะแนน!AM36&lt;(กรอกข้อมูลคะแนน!$AM$5/2),"มผ",กรอกข้อมูลคะแนน!AM36))</f>
        <v/>
      </c>
      <c r="BO35" s="157">
        <v>31</v>
      </c>
      <c r="BP35" s="192" t="str">
        <f t="shared" si="2"/>
        <v/>
      </c>
      <c r="BQ35" s="193" t="str">
        <f>IF(กรอกข้อมูลคะแนน!AN36=0,"",IF(กรอกข้อมูลคะแนน!AN36&lt;(กรอกข้อมูลคะแนน!$AN$5/2),"มผ",กรอกข้อมูลคะแนน!AN36))</f>
        <v/>
      </c>
      <c r="BR35" s="193" t="str">
        <f>IF(กรอกข้อมูลคะแนน!AO36=0,"",IF(กรอกข้อมูลคะแนน!AO36&lt;(กรอกข้อมูลคะแนน!$AO$5/2),"มผ",กรอกข้อมูลคะแนน!AO36))</f>
        <v/>
      </c>
      <c r="BS35" s="193" t="str">
        <f>IF(กรอกข้อมูลคะแนน!AP36=0,"",IF(กรอกข้อมูลคะแนน!AP36&lt;(กรอกข้อมูลคะแนน!$AP$5/2),"มผ",กรอกข้อมูลคะแนน!AP36))</f>
        <v/>
      </c>
      <c r="BT35" s="193" t="str">
        <f>IF(กรอกข้อมูลคะแนน!AR36=0,"",IF(กรอกข้อมูลคะแนน!AR36&lt;(กรอกข้อมูลคะแนน!$AR$5/2),"มผ",กรอกข้อมูลคะแนน!AR36))</f>
        <v/>
      </c>
      <c r="BU35" s="193" t="str">
        <f>IF(กรอกข้อมูลคะแนน!AS36=0,"",IF(กรอกข้อมูลคะแนน!AS36&lt;(กรอกข้อมูลคะแนน!$AS$5/2),"มผ",กรอกข้อมูลคะแนน!AS36))</f>
        <v/>
      </c>
      <c r="BV35" s="193" t="str">
        <f>IF(กรอกข้อมูลคะแนน!AT36=0,"",IF(กรอกข้อมูลคะแนน!AT36&lt;(กรอกข้อมูลคะแนน!$AT$5/2),"มผ",กรอกข้อมูลคะแนน!AT36))</f>
        <v/>
      </c>
      <c r="BW35" s="193" t="str">
        <f>IF(กรอกข้อมูลคะแนน!AU36=0,"",IF(กรอกข้อมูลคะแนน!AU36&lt;(กรอกข้อมูลคะแนน!$AU$5/2),"มผ",กรอกข้อมูลคะแนน!AU36))</f>
        <v/>
      </c>
      <c r="BX35" s="193" t="str">
        <f>IF(กรอกข้อมูลคะแนน!AV36=0,"",IF(กรอกข้อมูลคะแนน!AV36&lt;(กรอกข้อมูลคะแนน!$AV$5/2),"มผ",กรอกข้อมูลคะแนน!AV36))</f>
        <v/>
      </c>
      <c r="BY35" s="193" t="str">
        <f>IF(กรอกข้อมูลคะแนน!AW36=0,"",IF(กรอกข้อมูลคะแนน!AW36&lt;(กรอกข้อมูลคะแนน!$AW$5/2),"มผ",กรอกข้อมูลคะแนน!AW36))</f>
        <v/>
      </c>
      <c r="BZ35" s="193" t="str">
        <f>IF(กรอกข้อมูลคะแนน!AX36=0,"",IF(กรอกข้อมูลคะแนน!AX36&lt;(กรอกข้อมูลคะแนน!$AX$5/2),"มผ",กรอกข้อมูลคะแนน!AX36))</f>
        <v/>
      </c>
      <c r="CA35" s="194" t="str">
        <f>IF(กรอกข้อมูลคะแนน!AZ36=0,"",กรอกข้อมูลคะแนน!AZ36)</f>
        <v/>
      </c>
      <c r="CB35" s="157">
        <v>31</v>
      </c>
      <c r="CC35" s="194" t="str">
        <f t="shared" si="3"/>
        <v/>
      </c>
      <c r="CD35" s="194" t="str">
        <f t="shared" si="4"/>
        <v/>
      </c>
      <c r="CE35" s="195" t="str">
        <f>IF(กรอกข้อมูลคะแนน!BD36=0,"",กรอกข้อมูลคะแนน!BD36)</f>
        <v/>
      </c>
      <c r="CF35" s="195" t="str">
        <f>IF(กรอกข้อมูลคะแนน!BC36=0,"",กรอกข้อมูลคะแนน!BC36)</f>
        <v/>
      </c>
      <c r="CG35" s="195" t="str">
        <f t="shared" si="0"/>
        <v/>
      </c>
      <c r="CH35" s="195" t="str">
        <f>IF(กรอกข้อมูลคะแนน!BH36=0,"",กรอกข้อมูลคะแนน!BH36)</f>
        <v/>
      </c>
      <c r="CI35" s="195" t="str">
        <f>IF(กรอกข้อมูลคะแนน!BF36=0,"",กรอกข้อมูลคะแนน!BF36)</f>
        <v/>
      </c>
      <c r="CJ35" s="195" t="str">
        <f t="shared" si="1"/>
        <v/>
      </c>
      <c r="CK35" s="178" t="str">
        <f t="shared" si="5"/>
        <v/>
      </c>
      <c r="CL35" s="178" t="str">
        <f t="shared" si="6"/>
        <v/>
      </c>
      <c r="CM35" s="195" t="str">
        <f t="shared" si="7"/>
        <v/>
      </c>
      <c r="CN35" s="194" t="str">
        <f>IF(CM35="","",IF(CM35="ร","ร",VLOOKUP(CM35,ช่วงคะแนน!$H$8:$I$15,2)))</f>
        <v/>
      </c>
      <c r="CO35" s="196"/>
      <c r="CP35" s="202">
        <v>31</v>
      </c>
      <c r="CQ35" s="198" t="str">
        <f>IF(กรอกข้อมูลคะแนน!CD36=0,"",กรอกข้อมูลคะแนน!CD36)</f>
        <v/>
      </c>
      <c r="CR35" s="198" t="str">
        <f>IF(กรอกข้อมูลคะแนน!CE36=0,"",กรอกข้อมูลคะแนน!CE36)</f>
        <v/>
      </c>
      <c r="CS35" s="198" t="str">
        <f>IF(กรอกข้อมูลคะแนน!CF36=0,"",กรอกข้อมูลคะแนน!CF36)</f>
        <v/>
      </c>
      <c r="CT35" s="198" t="str">
        <f>IF(กรอกข้อมูลคะแนน!CG36=0,"",กรอกข้อมูลคะแนน!CG36)</f>
        <v/>
      </c>
      <c r="CU35" s="198" t="str">
        <f>IF(กรอกข้อมูลคะแนน!CH36=0,"",กรอกข้อมูลคะแนน!CH36)</f>
        <v/>
      </c>
      <c r="CV35" s="198" t="str">
        <f>IF(กรอกข้อมูลคะแนน!CI36=0,"",กรอกข้อมูลคะแนน!CI36)</f>
        <v/>
      </c>
      <c r="CW35" s="198" t="str">
        <f>IF(กรอกข้อมูลคะแนน!CJ36=0,"",กรอกข้อมูลคะแนน!CJ36)</f>
        <v/>
      </c>
      <c r="CX35" s="198" t="str">
        <f>IF(กรอกข้อมูลคะแนน!CK36=0,"",กรอกข้อมูลคะแนน!CK36)</f>
        <v/>
      </c>
      <c r="CY35" s="199" t="str">
        <f t="shared" si="8"/>
        <v/>
      </c>
      <c r="CZ35" s="200"/>
      <c r="DA35" s="202">
        <v>31</v>
      </c>
      <c r="DB35" s="201" t="str">
        <f>IF(กรอกข้อมูลคะแนน!CM36=0,"",กรอกข้อมูลคะแนน!CM36)</f>
        <v/>
      </c>
      <c r="DC35" s="201" t="str">
        <f>IF(กรอกข้อมูลคะแนน!CN36=0,"",กรอกข้อมูลคะแนน!CN36)</f>
        <v/>
      </c>
      <c r="DD35" s="201" t="str">
        <f>IF(กรอกข้อมูลคะแนน!CO36=0,"",กรอกข้อมูลคะแนน!CO36)</f>
        <v/>
      </c>
      <c r="DE35" s="201" t="str">
        <f>IF(กรอกข้อมูลคะแนน!CP36=0,"",กรอกข้อมูลคะแนน!CP36)</f>
        <v/>
      </c>
      <c r="DF35" s="201" t="str">
        <f>IF(กรอกข้อมูลคะแนน!CQ36=0,"",กรอกข้อมูลคะแนน!CQ36)</f>
        <v/>
      </c>
      <c r="DG35" s="201" t="str">
        <f>IF(กรอกข้อมูลคะแนน!CR36=0,"",กรอกข้อมูลคะแนน!CR36)</f>
        <v/>
      </c>
      <c r="DH35" s="201" t="str">
        <f>IF(กรอกข้อมูลคะแนน!CS36=0,"",กรอกข้อมูลคะแนน!CS36)</f>
        <v/>
      </c>
      <c r="DI35" s="201" t="str">
        <f>IF(กรอกข้อมูลคะแนน!CT36=0,"",กรอกข้อมูลคะแนน!CT36)</f>
        <v/>
      </c>
      <c r="DJ35" s="201" t="str">
        <f>IF(กรอกข้อมูลคะแนน!CU36=0,"",กรอกข้อมูลคะแนน!CU36)</f>
        <v/>
      </c>
      <c r="DK35" s="201" t="str">
        <f>IF(กรอกข้อมูลคะแนน!CV36=0,"",กรอกข้อมูลคะแนน!CV36)</f>
        <v/>
      </c>
      <c r="DL35" s="201" t="str">
        <f>IF(กรอกข้อมูลคะแนน!CW36=0,"",กรอกข้อมูลคะแนน!CW36)</f>
        <v/>
      </c>
      <c r="DM35" s="201" t="str">
        <f>IF(กรอกข้อมูลคะแนน!CX36=0,"",กรอกข้อมูลคะแนน!CX36)</f>
        <v/>
      </c>
      <c r="DN35" s="201" t="str">
        <f>IF(กรอกข้อมูลคะแนน!CY36=0,"",กรอกข้อมูลคะแนน!CY36)</f>
        <v/>
      </c>
      <c r="DO35" s="201" t="str">
        <f>IF(กรอกข้อมูลคะแนน!CZ36=0,"",กรอกข้อมูลคะแนน!CZ36)</f>
        <v/>
      </c>
      <c r="DP35" s="201" t="str">
        <f>IF(กรอกข้อมูลคะแนน!DA36=0,"",กรอกข้อมูลคะแนน!DA36)</f>
        <v/>
      </c>
      <c r="DQ35" s="199" t="str">
        <f>IF(กรอกข้อมูลคะแนน!DB36=0,"",IF(กรอกข้อมูลคะแนน!DB36="ร","ร",IF(กรอกข้อมูลคะแนน!DB36&gt;7.9,3,IF(กรอกข้อมูลคะแนน!DB36&gt;5.9,2,IF(กรอกข้อมูลคะแนน!DB36&gt;4.9,1,0)))))</f>
        <v/>
      </c>
    </row>
    <row r="36" spans="1:121" ht="17.100000000000001" customHeight="1" x14ac:dyDescent="0.3">
      <c r="A36" s="175"/>
      <c r="B36" s="175"/>
      <c r="C36" s="216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385" t="s">
        <v>261</v>
      </c>
      <c r="R36" s="385"/>
      <c r="S36" s="385"/>
      <c r="T36" s="385"/>
      <c r="U36" s="385"/>
      <c r="V36" s="385"/>
      <c r="W36" s="175"/>
      <c r="X36" s="175"/>
      <c r="Y36" s="175"/>
      <c r="Z36" s="175"/>
      <c r="AA36" s="175"/>
      <c r="AB36" s="157">
        <v>32</v>
      </c>
      <c r="AC36" s="192" t="str">
        <f>IF(กรอกข้อมูลทั่วไป!U35=0,"",กรอกข้อมูลทั่วไป!U35)</f>
        <v/>
      </c>
      <c r="AD36" s="193" t="str">
        <f>IF(กรอกข้อมูลคะแนน!C37=0,"",IF(กรอกข้อมูลคะแนน!C37&lt;(กรอกข้อมูลคะแนน!$C$5/2),"มผ",กรอกข้อมูลคะแนน!C37))</f>
        <v/>
      </c>
      <c r="AE36" s="193" t="str">
        <f>IF(กรอกข้อมูลคะแนน!D37=0,"",IF(กรอกข้อมูลคะแนน!D37&lt;(กรอกข้อมูลคะแนน!$D$5/2),"มผ",กรอกข้อมูลคะแนน!D37))</f>
        <v/>
      </c>
      <c r="AF36" s="193" t="str">
        <f>IF(กรอกข้อมูลคะแนน!E37=0,"",IF(กรอกข้อมูลคะแนน!E37&lt;(กรอกข้อมูลคะแนน!$E$5/2),"มผ",กรอกข้อมูลคะแนน!E37))</f>
        <v/>
      </c>
      <c r="AG36" s="193" t="str">
        <f>IF(กรอกข้อมูลคะแนน!F37=0,"",IF(กรอกข้อมูลคะแนน!F37&lt;(กรอกข้อมูลคะแนน!$F$5/2),"มผ",กรอกข้อมูลคะแนน!F37))</f>
        <v/>
      </c>
      <c r="AH36" s="193" t="str">
        <f>IF(กรอกข้อมูลคะแนน!G37=0,"",IF(กรอกข้อมูลคะแนน!G37&lt;(กรอกข้อมูลคะแนน!$G$5/2),"มผ",กรอกข้อมูลคะแนน!G37))</f>
        <v/>
      </c>
      <c r="AI36" s="193" t="str">
        <f>IF(กรอกข้อมูลคะแนน!H37=0,"",IF(กรอกข้อมูลคะแนน!H37&lt;(กรอกข้อมูลคะแนน!$H$5/2),"มผ",กรอกข้อมูลคะแนน!H37))</f>
        <v/>
      </c>
      <c r="AJ36" s="193" t="str">
        <f>IF(กรอกข้อมูลคะแนน!I37=0,"",IF(กรอกข้อมูลคะแนน!I37&lt;(กรอกข้อมูลคะแนน!$I$5/2),"มผ",กรอกข้อมูลคะแนน!I37))</f>
        <v/>
      </c>
      <c r="AK36" s="193" t="str">
        <f>IF(กรอกข้อมูลคะแนน!K37=0,"",IF(กรอกข้อมูลคะแนน!K37&lt;(กรอกข้อมูลคะแนน!$K$5/2),"มผ",กรอกข้อมูลคะแนน!K37))</f>
        <v/>
      </c>
      <c r="AL36" s="193" t="str">
        <f>IF(กรอกข้อมูลคะแนน!L37=0,"",IF(กรอกข้อมูลคะแนน!L37&lt;(กรอกข้อมูลคะแนน!$L$5/2),"มผ",กรอกข้อมูลคะแนน!L37))</f>
        <v/>
      </c>
      <c r="AM36" s="193" t="str">
        <f>IF(กรอกข้อมูลคะแนน!M37=0,"",IF(กรอกข้อมูลคะแนน!M37&lt;(กรอกข้อมูลคะแนน!$M$5/2),"มผ",กรอกข้อมูลคะแนน!M37))</f>
        <v/>
      </c>
      <c r="AN36" s="193" t="str">
        <f>IF(กรอกข้อมูลคะแนน!N37=0,"",IF(กรอกข้อมูลคะแนน!N37&lt;(กรอกข้อมูลคะแนน!$N$5/2),"มผ",กรอกข้อมูลคะแนน!N37))</f>
        <v/>
      </c>
      <c r="AO36" s="157">
        <v>32</v>
      </c>
      <c r="AP36" s="192" t="str">
        <f>IF(กรอกข้อมูลทั่วไป!U35=0,"",กรอกข้อมูลทั่วไป!U35)</f>
        <v/>
      </c>
      <c r="AQ36" s="193" t="str">
        <f>IF(กรอกข้อมูลคะแนน!O37=0,"",IF(กรอกข้อมูลคะแนน!O37&lt;(กรอกข้อมูลคะแนน!$O$5/2),"มผ",กรอกข้อมูลคะแนน!O37))</f>
        <v/>
      </c>
      <c r="AR36" s="193" t="str">
        <f>IF(กรอกข้อมูลคะแนน!P37=0,"",IF(กรอกข้อมูลคะแนน!P37&lt;(กรอกข้อมูลคะแนน!$P$5/2),"มผ",กรอกข้อมูลคะแนน!P37))</f>
        <v/>
      </c>
      <c r="AS36" s="193" t="str">
        <f>IF(กรอกข้อมูลคะแนน!Q37=0,"",IF(กรอกข้อมูลคะแนน!Q37&lt;(กรอกข้อมูลคะแนน!$Q$5/2),"มผ",กรอกข้อมูลคะแนน!Q37))</f>
        <v/>
      </c>
      <c r="AT36" s="193" t="str">
        <f>IF(กรอกข้อมูลคะแนน!S37=0,"",IF(กรอกข้อมูลคะแนน!S37&lt;(กรอกข้อมูลคะแนน!$S$5/2),"มผ",กรอกข้อมูลคะแนน!S37))</f>
        <v/>
      </c>
      <c r="AU36" s="193" t="str">
        <f>IF(กรอกข้อมูลคะแนน!T37=0,"",IF(กรอกข้อมูลคะแนน!T37&lt;(กรอกข้อมูลคะแนน!$T$5/2),"มผ",กรอกข้อมูลคะแนน!T37))</f>
        <v/>
      </c>
      <c r="AV36" s="193" t="str">
        <f>IF(กรอกข้อมูลคะแนน!U37=0,"",IF(กรอกข้อมูลคะแนน!U37&lt;(กรอกข้อมูลคะแนน!$U$5/2),"มผ",กรอกข้อมูลคะแนน!U37))</f>
        <v/>
      </c>
      <c r="AW36" s="193" t="str">
        <f>IF(กรอกข้อมูลคะแนน!V37=0,"",IF(กรอกข้อมูลคะแนน!V37&lt;(กรอกข้อมูลคะแนน!$V$5/2),"มผ",กรอกข้อมูลคะแนน!V37))</f>
        <v/>
      </c>
      <c r="AX36" s="193" t="str">
        <f>IF(กรอกข้อมูลคะแนน!W37=0,"",IF(กรอกข้อมูลคะแนน!W37&lt;(กรอกข้อมูลคะแนน!$W$5/2),"มผ",กรอกข้อมูลคะแนน!W37))</f>
        <v/>
      </c>
      <c r="AY36" s="193" t="str">
        <f>IF(กรอกข้อมูลคะแนน!X37=0,"",IF(กรอกข้อมูลคะแนน!X37&lt;(กรอกข้อมูลคะแนน!$X$5/2),"มผ",กรอกข้อมูลคะแนน!X37))</f>
        <v/>
      </c>
      <c r="AZ36" s="193" t="str">
        <f>IF(กรอกข้อมูลคะแนน!Y37=0,"",IF(กรอกข้อมูลคะแนน!Y37&lt;(กรอกข้อมูลคะแนน!$Y$5/2),"มผ",กรอกข้อมูลคะแนน!Y37))</f>
        <v/>
      </c>
      <c r="BA36" s="194" t="str">
        <f>IF(กรอกข้อมูลคะแนน!AA37=0,"",กรอกข้อมูลคะแนน!AA37)</f>
        <v/>
      </c>
      <c r="BB36" s="157">
        <v>32</v>
      </c>
      <c r="BC36" s="192" t="str">
        <f>IF(กรอกข้อมูลทั่วไป!U35=0,"",กรอกข้อมูลทั่วไป!U35)</f>
        <v/>
      </c>
      <c r="BD36" s="193" t="str">
        <f>IF(กรอกข้อมูลคะแนน!AB37=0,"",IF(กรอกข้อมูลคะแนน!AB37&lt;(กรอกข้อมูลคะแนน!$AB$5/2),"มผ",กรอกข้อมูลคะแนน!AB37))</f>
        <v/>
      </c>
      <c r="BE36" s="193" t="str">
        <f>IF(กรอกข้อมูลคะแนน!AC37=0,"",IF(กรอกข้อมูลคะแนน!AC37&lt;(กรอกข้อมูลคะแนน!$AC$5/2),"มผ",กรอกข้อมูลคะแนน!AC37))</f>
        <v/>
      </c>
      <c r="BF36" s="193" t="str">
        <f>IF(กรอกข้อมูลคะแนน!AD37=0,"",IF(กรอกข้อมูลคะแนน!AD37&lt;(กรอกข้อมูลคะแนน!$AD$5/2),"มผ",กรอกข้อมูลคะแนน!AD37))</f>
        <v/>
      </c>
      <c r="BG36" s="193" t="str">
        <f>IF(กรอกข้อมูลคะแนน!AE37=0,"",IF(กรอกข้อมูลคะแนน!AE37&lt;(กรอกข้อมูลคะแนน!$AE$5/2),"มผ",กรอกข้อมูลคะแนน!AE37))</f>
        <v/>
      </c>
      <c r="BH36" s="193" t="str">
        <f>IF(กรอกข้อมูลคะแนน!AF37=0,"",IF(กรอกข้อมูลคะแนน!AF37&lt;(กรอกข้อมูลคะแนน!$AF$5/2),"มผ",กรอกข้อมูลคะแนน!AF37))</f>
        <v/>
      </c>
      <c r="BI36" s="193" t="str">
        <f>IF(กรอกข้อมูลคะแนน!AG37=0,"",IF(กรอกข้อมูลคะแนน!AG37&lt;(กรอกข้อมูลคะแนน!$AG$5/2),"มผ",กรอกข้อมูลคะแนน!AG37))</f>
        <v/>
      </c>
      <c r="BJ36" s="193" t="str">
        <f>IF(กรอกข้อมูลคะแนน!AH37=0,"",IF(กรอกข้อมูลคะแนน!AH37&lt;(กรอกข้อมูลคะแนน!$AH$5/2),"มผ",กรอกข้อมูลคะแนน!AH37))</f>
        <v/>
      </c>
      <c r="BK36" s="193" t="str">
        <f>IF(กรอกข้อมูลคะแนน!AJ37=0,"",IF(กรอกข้อมูลคะแนน!AJ37&lt;(กรอกข้อมูลคะแนน!$AJ$5/2),"มผ",กรอกข้อมูลคะแนน!AJ37))</f>
        <v/>
      </c>
      <c r="BL36" s="193" t="str">
        <f>IF(กรอกข้อมูลคะแนน!AK37=0,"",IF(กรอกข้อมูลคะแนน!AK37&lt;(กรอกข้อมูลคะแนน!$AK$5/2),"มผ",กรอกข้อมูลคะแนน!AK37))</f>
        <v/>
      </c>
      <c r="BM36" s="193" t="str">
        <f>IF(กรอกข้อมูลคะแนน!AL37=0,"",IF(กรอกข้อมูลคะแนน!AL37&lt;(กรอกข้อมูลคะแนน!$AL$5/2),"มผ",กรอกข้อมูลคะแนน!AL37))</f>
        <v/>
      </c>
      <c r="BN36" s="193" t="str">
        <f>IF(กรอกข้อมูลคะแนน!AM37=0,"",IF(กรอกข้อมูลคะแนน!AM37&lt;(กรอกข้อมูลคะแนน!$AM$5/2),"มผ",กรอกข้อมูลคะแนน!AM37))</f>
        <v/>
      </c>
      <c r="BO36" s="157">
        <v>32</v>
      </c>
      <c r="BP36" s="192" t="str">
        <f t="shared" si="2"/>
        <v/>
      </c>
      <c r="BQ36" s="193" t="str">
        <f>IF(กรอกข้อมูลคะแนน!AN37=0,"",IF(กรอกข้อมูลคะแนน!AN37&lt;(กรอกข้อมูลคะแนน!$AN$5/2),"มผ",กรอกข้อมูลคะแนน!AN37))</f>
        <v/>
      </c>
      <c r="BR36" s="193" t="str">
        <f>IF(กรอกข้อมูลคะแนน!AO37=0,"",IF(กรอกข้อมูลคะแนน!AO37&lt;(กรอกข้อมูลคะแนน!$AO$5/2),"มผ",กรอกข้อมูลคะแนน!AO37))</f>
        <v/>
      </c>
      <c r="BS36" s="193" t="str">
        <f>IF(กรอกข้อมูลคะแนน!AP37=0,"",IF(กรอกข้อมูลคะแนน!AP37&lt;(กรอกข้อมูลคะแนน!$AP$5/2),"มผ",กรอกข้อมูลคะแนน!AP37))</f>
        <v/>
      </c>
      <c r="BT36" s="193" t="str">
        <f>IF(กรอกข้อมูลคะแนน!AR37=0,"",IF(กรอกข้อมูลคะแนน!AR37&lt;(กรอกข้อมูลคะแนน!$AR$5/2),"มผ",กรอกข้อมูลคะแนน!AR37))</f>
        <v/>
      </c>
      <c r="BU36" s="193" t="str">
        <f>IF(กรอกข้อมูลคะแนน!AS37=0,"",IF(กรอกข้อมูลคะแนน!AS37&lt;(กรอกข้อมูลคะแนน!$AS$5/2),"มผ",กรอกข้อมูลคะแนน!AS37))</f>
        <v/>
      </c>
      <c r="BV36" s="193" t="str">
        <f>IF(กรอกข้อมูลคะแนน!AT37=0,"",IF(กรอกข้อมูลคะแนน!AT37&lt;(กรอกข้อมูลคะแนน!$AT$5/2),"มผ",กรอกข้อมูลคะแนน!AT37))</f>
        <v/>
      </c>
      <c r="BW36" s="193" t="str">
        <f>IF(กรอกข้อมูลคะแนน!AU37=0,"",IF(กรอกข้อมูลคะแนน!AU37&lt;(กรอกข้อมูลคะแนน!$AU$5/2),"มผ",กรอกข้อมูลคะแนน!AU37))</f>
        <v/>
      </c>
      <c r="BX36" s="193" t="str">
        <f>IF(กรอกข้อมูลคะแนน!AV37=0,"",IF(กรอกข้อมูลคะแนน!AV37&lt;(กรอกข้อมูลคะแนน!$AV$5/2),"มผ",กรอกข้อมูลคะแนน!AV37))</f>
        <v/>
      </c>
      <c r="BY36" s="193" t="str">
        <f>IF(กรอกข้อมูลคะแนน!AW37=0,"",IF(กรอกข้อมูลคะแนน!AW37&lt;(กรอกข้อมูลคะแนน!$AW$5/2),"มผ",กรอกข้อมูลคะแนน!AW37))</f>
        <v/>
      </c>
      <c r="BZ36" s="193" t="str">
        <f>IF(กรอกข้อมูลคะแนน!AX37=0,"",IF(กรอกข้อมูลคะแนน!AX37&lt;(กรอกข้อมูลคะแนน!$AX$5/2),"มผ",กรอกข้อมูลคะแนน!AX37))</f>
        <v/>
      </c>
      <c r="CA36" s="194" t="str">
        <f>IF(กรอกข้อมูลคะแนน!AZ37=0,"",กรอกข้อมูลคะแนน!AZ37)</f>
        <v/>
      </c>
      <c r="CB36" s="157">
        <v>32</v>
      </c>
      <c r="CC36" s="194" t="str">
        <f t="shared" si="3"/>
        <v/>
      </c>
      <c r="CD36" s="194" t="str">
        <f t="shared" si="4"/>
        <v/>
      </c>
      <c r="CE36" s="195" t="str">
        <f>IF(กรอกข้อมูลคะแนน!BD37=0,"",กรอกข้อมูลคะแนน!BD37)</f>
        <v/>
      </c>
      <c r="CF36" s="195" t="str">
        <f>IF(กรอกข้อมูลคะแนน!BC37=0,"",กรอกข้อมูลคะแนน!BC37)</f>
        <v/>
      </c>
      <c r="CG36" s="195" t="str">
        <f t="shared" si="0"/>
        <v/>
      </c>
      <c r="CH36" s="195" t="str">
        <f>IF(กรอกข้อมูลคะแนน!BH37=0,"",กรอกข้อมูลคะแนน!BH37)</f>
        <v/>
      </c>
      <c r="CI36" s="195" t="str">
        <f>IF(กรอกข้อมูลคะแนน!BF37=0,"",กรอกข้อมูลคะแนน!BF37)</f>
        <v/>
      </c>
      <c r="CJ36" s="195" t="str">
        <f t="shared" si="1"/>
        <v/>
      </c>
      <c r="CK36" s="178" t="str">
        <f t="shared" si="5"/>
        <v/>
      </c>
      <c r="CL36" s="178" t="str">
        <f t="shared" si="6"/>
        <v/>
      </c>
      <c r="CM36" s="195" t="str">
        <f t="shared" si="7"/>
        <v/>
      </c>
      <c r="CN36" s="194" t="str">
        <f>IF(CM36="","",IF(CM36="ร","ร",VLOOKUP(CM36,ช่วงคะแนน!$H$8:$I$15,2)))</f>
        <v/>
      </c>
      <c r="CO36" s="196"/>
      <c r="CP36" s="202">
        <v>32</v>
      </c>
      <c r="CQ36" s="198" t="str">
        <f>IF(กรอกข้อมูลคะแนน!CD37=0,"",กรอกข้อมูลคะแนน!CD37)</f>
        <v/>
      </c>
      <c r="CR36" s="198" t="str">
        <f>IF(กรอกข้อมูลคะแนน!CE37=0,"",กรอกข้อมูลคะแนน!CE37)</f>
        <v/>
      </c>
      <c r="CS36" s="198" t="str">
        <f>IF(กรอกข้อมูลคะแนน!CF37=0,"",กรอกข้อมูลคะแนน!CF37)</f>
        <v/>
      </c>
      <c r="CT36" s="198" t="str">
        <f>IF(กรอกข้อมูลคะแนน!CG37=0,"",กรอกข้อมูลคะแนน!CG37)</f>
        <v/>
      </c>
      <c r="CU36" s="198" t="str">
        <f>IF(กรอกข้อมูลคะแนน!CH37=0,"",กรอกข้อมูลคะแนน!CH37)</f>
        <v/>
      </c>
      <c r="CV36" s="198" t="str">
        <f>IF(กรอกข้อมูลคะแนน!CI37=0,"",กรอกข้อมูลคะแนน!CI37)</f>
        <v/>
      </c>
      <c r="CW36" s="198" t="str">
        <f>IF(กรอกข้อมูลคะแนน!CJ37=0,"",กรอกข้อมูลคะแนน!CJ37)</f>
        <v/>
      </c>
      <c r="CX36" s="198" t="str">
        <f>IF(กรอกข้อมูลคะแนน!CK37=0,"",กรอกข้อมูลคะแนน!CK37)</f>
        <v/>
      </c>
      <c r="CY36" s="199" t="str">
        <f t="shared" si="8"/>
        <v/>
      </c>
      <c r="CZ36" s="200"/>
      <c r="DA36" s="202">
        <v>32</v>
      </c>
      <c r="DB36" s="201" t="str">
        <f>IF(กรอกข้อมูลคะแนน!CM37=0,"",กรอกข้อมูลคะแนน!CM37)</f>
        <v/>
      </c>
      <c r="DC36" s="201" t="str">
        <f>IF(กรอกข้อมูลคะแนน!CN37=0,"",กรอกข้อมูลคะแนน!CN37)</f>
        <v/>
      </c>
      <c r="DD36" s="201" t="str">
        <f>IF(กรอกข้อมูลคะแนน!CO37=0,"",กรอกข้อมูลคะแนน!CO37)</f>
        <v/>
      </c>
      <c r="DE36" s="201" t="str">
        <f>IF(กรอกข้อมูลคะแนน!CP37=0,"",กรอกข้อมูลคะแนน!CP37)</f>
        <v/>
      </c>
      <c r="DF36" s="201" t="str">
        <f>IF(กรอกข้อมูลคะแนน!CQ37=0,"",กรอกข้อมูลคะแนน!CQ37)</f>
        <v/>
      </c>
      <c r="DG36" s="201" t="str">
        <f>IF(กรอกข้อมูลคะแนน!CR37=0,"",กรอกข้อมูลคะแนน!CR37)</f>
        <v/>
      </c>
      <c r="DH36" s="201" t="str">
        <f>IF(กรอกข้อมูลคะแนน!CS37=0,"",กรอกข้อมูลคะแนน!CS37)</f>
        <v/>
      </c>
      <c r="DI36" s="201" t="str">
        <f>IF(กรอกข้อมูลคะแนน!CT37=0,"",กรอกข้อมูลคะแนน!CT37)</f>
        <v/>
      </c>
      <c r="DJ36" s="201" t="str">
        <f>IF(กรอกข้อมูลคะแนน!CU37=0,"",กรอกข้อมูลคะแนน!CU37)</f>
        <v/>
      </c>
      <c r="DK36" s="201" t="str">
        <f>IF(กรอกข้อมูลคะแนน!CV37=0,"",กรอกข้อมูลคะแนน!CV37)</f>
        <v/>
      </c>
      <c r="DL36" s="201" t="str">
        <f>IF(กรอกข้อมูลคะแนน!CW37=0,"",กรอกข้อมูลคะแนน!CW37)</f>
        <v/>
      </c>
      <c r="DM36" s="201" t="str">
        <f>IF(กรอกข้อมูลคะแนน!CX37=0,"",กรอกข้อมูลคะแนน!CX37)</f>
        <v/>
      </c>
      <c r="DN36" s="201" t="str">
        <f>IF(กรอกข้อมูลคะแนน!CY37=0,"",กรอกข้อมูลคะแนน!CY37)</f>
        <v/>
      </c>
      <c r="DO36" s="201" t="str">
        <f>IF(กรอกข้อมูลคะแนน!CZ37=0,"",กรอกข้อมูลคะแนน!CZ37)</f>
        <v/>
      </c>
      <c r="DP36" s="201" t="str">
        <f>IF(กรอกข้อมูลคะแนน!DA37=0,"",กรอกข้อมูลคะแนน!DA37)</f>
        <v/>
      </c>
      <c r="DQ36" s="199" t="str">
        <f>IF(กรอกข้อมูลคะแนน!DB37=0,"",IF(กรอกข้อมูลคะแนน!DB37="ร","ร",IF(กรอกข้อมูลคะแนน!DB37&gt;7.9,3,IF(กรอกข้อมูลคะแนน!DB37&gt;5.9,2,IF(กรอกข้อมูลคะแนน!DB37&gt;4.9,1,0)))))</f>
        <v/>
      </c>
    </row>
    <row r="37" spans="1:121" ht="17.100000000000001" customHeight="1" x14ac:dyDescent="0.3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AB37" s="157">
        <v>33</v>
      </c>
      <c r="AC37" s="192" t="str">
        <f>IF(กรอกข้อมูลทั่วไป!U36=0,"",กรอกข้อมูลทั่วไป!U36)</f>
        <v/>
      </c>
      <c r="AD37" s="193" t="str">
        <f>IF(กรอกข้อมูลคะแนน!C38=0,"",IF(กรอกข้อมูลคะแนน!C38&lt;(กรอกข้อมูลคะแนน!$C$5/2),"มผ",กรอกข้อมูลคะแนน!C38))</f>
        <v/>
      </c>
      <c r="AE37" s="193" t="str">
        <f>IF(กรอกข้อมูลคะแนน!D38=0,"",IF(กรอกข้อมูลคะแนน!D38&lt;(กรอกข้อมูลคะแนน!$D$5/2),"มผ",กรอกข้อมูลคะแนน!D38))</f>
        <v/>
      </c>
      <c r="AF37" s="193" t="str">
        <f>IF(กรอกข้อมูลคะแนน!E38=0,"",IF(กรอกข้อมูลคะแนน!E38&lt;(กรอกข้อมูลคะแนน!$E$5/2),"มผ",กรอกข้อมูลคะแนน!E38))</f>
        <v/>
      </c>
      <c r="AG37" s="193" t="str">
        <f>IF(กรอกข้อมูลคะแนน!F38=0,"",IF(กรอกข้อมูลคะแนน!F38&lt;(กรอกข้อมูลคะแนน!$F$5/2),"มผ",กรอกข้อมูลคะแนน!F38))</f>
        <v/>
      </c>
      <c r="AH37" s="193" t="str">
        <f>IF(กรอกข้อมูลคะแนน!G38=0,"",IF(กรอกข้อมูลคะแนน!G38&lt;(กรอกข้อมูลคะแนน!$G$5/2),"มผ",กรอกข้อมูลคะแนน!G38))</f>
        <v/>
      </c>
      <c r="AI37" s="193" t="str">
        <f>IF(กรอกข้อมูลคะแนน!H38=0,"",IF(กรอกข้อมูลคะแนน!H38&lt;(กรอกข้อมูลคะแนน!$H$5/2),"มผ",กรอกข้อมูลคะแนน!H38))</f>
        <v/>
      </c>
      <c r="AJ37" s="193" t="str">
        <f>IF(กรอกข้อมูลคะแนน!I38=0,"",IF(กรอกข้อมูลคะแนน!I38&lt;(กรอกข้อมูลคะแนน!$I$5/2),"มผ",กรอกข้อมูลคะแนน!I38))</f>
        <v/>
      </c>
      <c r="AK37" s="193" t="str">
        <f>IF(กรอกข้อมูลคะแนน!K38=0,"",IF(กรอกข้อมูลคะแนน!K38&lt;(กรอกข้อมูลคะแนน!$K$5/2),"มผ",กรอกข้อมูลคะแนน!K38))</f>
        <v/>
      </c>
      <c r="AL37" s="193" t="str">
        <f>IF(กรอกข้อมูลคะแนน!L38=0,"",IF(กรอกข้อมูลคะแนน!L38&lt;(กรอกข้อมูลคะแนน!$L$5/2),"มผ",กรอกข้อมูลคะแนน!L38))</f>
        <v/>
      </c>
      <c r="AM37" s="193" t="str">
        <f>IF(กรอกข้อมูลคะแนน!M38=0,"",IF(กรอกข้อมูลคะแนน!M38&lt;(กรอกข้อมูลคะแนน!$M$5/2),"มผ",กรอกข้อมูลคะแนน!M38))</f>
        <v/>
      </c>
      <c r="AN37" s="193" t="str">
        <f>IF(กรอกข้อมูลคะแนน!N38=0,"",IF(กรอกข้อมูลคะแนน!N38&lt;(กรอกข้อมูลคะแนน!$N$5/2),"มผ",กรอกข้อมูลคะแนน!N38))</f>
        <v/>
      </c>
      <c r="AO37" s="157">
        <v>33</v>
      </c>
      <c r="AP37" s="192" t="str">
        <f>IF(กรอกข้อมูลทั่วไป!U36=0,"",กรอกข้อมูลทั่วไป!U36)</f>
        <v/>
      </c>
      <c r="AQ37" s="193" t="str">
        <f>IF(กรอกข้อมูลคะแนน!O38=0,"",IF(กรอกข้อมูลคะแนน!O38&lt;(กรอกข้อมูลคะแนน!$O$5/2),"มผ",กรอกข้อมูลคะแนน!O38))</f>
        <v/>
      </c>
      <c r="AR37" s="193" t="str">
        <f>IF(กรอกข้อมูลคะแนน!P38=0,"",IF(กรอกข้อมูลคะแนน!P38&lt;(กรอกข้อมูลคะแนน!$P$5/2),"มผ",กรอกข้อมูลคะแนน!P38))</f>
        <v/>
      </c>
      <c r="AS37" s="193" t="str">
        <f>IF(กรอกข้อมูลคะแนน!Q38=0,"",IF(กรอกข้อมูลคะแนน!Q38&lt;(กรอกข้อมูลคะแนน!$Q$5/2),"มผ",กรอกข้อมูลคะแนน!Q38))</f>
        <v/>
      </c>
      <c r="AT37" s="193" t="str">
        <f>IF(กรอกข้อมูลคะแนน!S38=0,"",IF(กรอกข้อมูลคะแนน!S38&lt;(กรอกข้อมูลคะแนน!$S$5/2),"มผ",กรอกข้อมูลคะแนน!S38))</f>
        <v/>
      </c>
      <c r="AU37" s="193" t="str">
        <f>IF(กรอกข้อมูลคะแนน!T38=0,"",IF(กรอกข้อมูลคะแนน!T38&lt;(กรอกข้อมูลคะแนน!$T$5/2),"มผ",กรอกข้อมูลคะแนน!T38))</f>
        <v/>
      </c>
      <c r="AV37" s="193" t="str">
        <f>IF(กรอกข้อมูลคะแนน!U38=0,"",IF(กรอกข้อมูลคะแนน!U38&lt;(กรอกข้อมูลคะแนน!$U$5/2),"มผ",กรอกข้อมูลคะแนน!U38))</f>
        <v/>
      </c>
      <c r="AW37" s="193" t="str">
        <f>IF(กรอกข้อมูลคะแนน!V38=0,"",IF(กรอกข้อมูลคะแนน!V38&lt;(กรอกข้อมูลคะแนน!$V$5/2),"มผ",กรอกข้อมูลคะแนน!V38))</f>
        <v/>
      </c>
      <c r="AX37" s="193" t="str">
        <f>IF(กรอกข้อมูลคะแนน!W38=0,"",IF(กรอกข้อมูลคะแนน!W38&lt;(กรอกข้อมูลคะแนน!$W$5/2),"มผ",กรอกข้อมูลคะแนน!W38))</f>
        <v/>
      </c>
      <c r="AY37" s="193" t="str">
        <f>IF(กรอกข้อมูลคะแนน!X38=0,"",IF(กรอกข้อมูลคะแนน!X38&lt;(กรอกข้อมูลคะแนน!$X$5/2),"มผ",กรอกข้อมูลคะแนน!X38))</f>
        <v/>
      </c>
      <c r="AZ37" s="193" t="str">
        <f>IF(กรอกข้อมูลคะแนน!Y38=0,"",IF(กรอกข้อมูลคะแนน!Y38&lt;(กรอกข้อมูลคะแนน!$Y$5/2),"มผ",กรอกข้อมูลคะแนน!Y38))</f>
        <v/>
      </c>
      <c r="BA37" s="194" t="str">
        <f>IF(กรอกข้อมูลคะแนน!AA38=0,"",กรอกข้อมูลคะแนน!AA38)</f>
        <v/>
      </c>
      <c r="BB37" s="157">
        <v>33</v>
      </c>
      <c r="BC37" s="192" t="str">
        <f>IF(กรอกข้อมูลทั่วไป!U36=0,"",กรอกข้อมูลทั่วไป!U36)</f>
        <v/>
      </c>
      <c r="BD37" s="193" t="str">
        <f>IF(กรอกข้อมูลคะแนน!AB38=0,"",IF(กรอกข้อมูลคะแนน!AB38&lt;(กรอกข้อมูลคะแนน!$AB$5/2),"มผ",กรอกข้อมูลคะแนน!AB38))</f>
        <v/>
      </c>
      <c r="BE37" s="193" t="str">
        <f>IF(กรอกข้อมูลคะแนน!AC38=0,"",IF(กรอกข้อมูลคะแนน!AC38&lt;(กรอกข้อมูลคะแนน!$AC$5/2),"มผ",กรอกข้อมูลคะแนน!AC38))</f>
        <v/>
      </c>
      <c r="BF37" s="193" t="str">
        <f>IF(กรอกข้อมูลคะแนน!AD38=0,"",IF(กรอกข้อมูลคะแนน!AD38&lt;(กรอกข้อมูลคะแนน!$AD$5/2),"มผ",กรอกข้อมูลคะแนน!AD38))</f>
        <v/>
      </c>
      <c r="BG37" s="193" t="str">
        <f>IF(กรอกข้อมูลคะแนน!AE38=0,"",IF(กรอกข้อมูลคะแนน!AE38&lt;(กรอกข้อมูลคะแนน!$AE$5/2),"มผ",กรอกข้อมูลคะแนน!AE38))</f>
        <v/>
      </c>
      <c r="BH37" s="193" t="str">
        <f>IF(กรอกข้อมูลคะแนน!AF38=0,"",IF(กรอกข้อมูลคะแนน!AF38&lt;(กรอกข้อมูลคะแนน!$AF$5/2),"มผ",กรอกข้อมูลคะแนน!AF38))</f>
        <v/>
      </c>
      <c r="BI37" s="193" t="str">
        <f>IF(กรอกข้อมูลคะแนน!AG38=0,"",IF(กรอกข้อมูลคะแนน!AG38&lt;(กรอกข้อมูลคะแนน!$AG$5/2),"มผ",กรอกข้อมูลคะแนน!AG38))</f>
        <v/>
      </c>
      <c r="BJ37" s="193" t="str">
        <f>IF(กรอกข้อมูลคะแนน!AH38=0,"",IF(กรอกข้อมูลคะแนน!AH38&lt;(กรอกข้อมูลคะแนน!$AH$5/2),"มผ",กรอกข้อมูลคะแนน!AH38))</f>
        <v/>
      </c>
      <c r="BK37" s="193" t="str">
        <f>IF(กรอกข้อมูลคะแนน!AJ38=0,"",IF(กรอกข้อมูลคะแนน!AJ38&lt;(กรอกข้อมูลคะแนน!$AJ$5/2),"มผ",กรอกข้อมูลคะแนน!AJ38))</f>
        <v/>
      </c>
      <c r="BL37" s="193" t="str">
        <f>IF(กรอกข้อมูลคะแนน!AK38=0,"",IF(กรอกข้อมูลคะแนน!AK38&lt;(กรอกข้อมูลคะแนน!$AK$5/2),"มผ",กรอกข้อมูลคะแนน!AK38))</f>
        <v/>
      </c>
      <c r="BM37" s="193" t="str">
        <f>IF(กรอกข้อมูลคะแนน!AL38=0,"",IF(กรอกข้อมูลคะแนน!AL38&lt;(กรอกข้อมูลคะแนน!$AL$5/2),"มผ",กรอกข้อมูลคะแนน!AL38))</f>
        <v/>
      </c>
      <c r="BN37" s="193" t="str">
        <f>IF(กรอกข้อมูลคะแนน!AM38=0,"",IF(กรอกข้อมูลคะแนน!AM38&lt;(กรอกข้อมูลคะแนน!$AM$5/2),"มผ",กรอกข้อมูลคะแนน!AM38))</f>
        <v/>
      </c>
      <c r="BO37" s="157">
        <v>33</v>
      </c>
      <c r="BP37" s="192" t="str">
        <f t="shared" si="2"/>
        <v/>
      </c>
      <c r="BQ37" s="193" t="str">
        <f>IF(กรอกข้อมูลคะแนน!AN38=0,"",IF(กรอกข้อมูลคะแนน!AN38&lt;(กรอกข้อมูลคะแนน!$AN$5/2),"มผ",กรอกข้อมูลคะแนน!AN38))</f>
        <v/>
      </c>
      <c r="BR37" s="193" t="str">
        <f>IF(กรอกข้อมูลคะแนน!AO38=0,"",IF(กรอกข้อมูลคะแนน!AO38&lt;(กรอกข้อมูลคะแนน!$AO$5/2),"มผ",กรอกข้อมูลคะแนน!AO38))</f>
        <v/>
      </c>
      <c r="BS37" s="193" t="str">
        <f>IF(กรอกข้อมูลคะแนน!AP38=0,"",IF(กรอกข้อมูลคะแนน!AP38&lt;(กรอกข้อมูลคะแนน!$AP$5/2),"มผ",กรอกข้อมูลคะแนน!AP38))</f>
        <v/>
      </c>
      <c r="BT37" s="193" t="str">
        <f>IF(กรอกข้อมูลคะแนน!AR38=0,"",IF(กรอกข้อมูลคะแนน!AR38&lt;(กรอกข้อมูลคะแนน!$AR$5/2),"มผ",กรอกข้อมูลคะแนน!AR38))</f>
        <v/>
      </c>
      <c r="BU37" s="193" t="str">
        <f>IF(กรอกข้อมูลคะแนน!AS38=0,"",IF(กรอกข้อมูลคะแนน!AS38&lt;(กรอกข้อมูลคะแนน!$AS$5/2),"มผ",กรอกข้อมูลคะแนน!AS38))</f>
        <v/>
      </c>
      <c r="BV37" s="193" t="str">
        <f>IF(กรอกข้อมูลคะแนน!AT38=0,"",IF(กรอกข้อมูลคะแนน!AT38&lt;(กรอกข้อมูลคะแนน!$AT$5/2),"มผ",กรอกข้อมูลคะแนน!AT38))</f>
        <v/>
      </c>
      <c r="BW37" s="193" t="str">
        <f>IF(กรอกข้อมูลคะแนน!AU38=0,"",IF(กรอกข้อมูลคะแนน!AU38&lt;(กรอกข้อมูลคะแนน!$AU$5/2),"มผ",กรอกข้อมูลคะแนน!AU38))</f>
        <v/>
      </c>
      <c r="BX37" s="193" t="str">
        <f>IF(กรอกข้อมูลคะแนน!AV38=0,"",IF(กรอกข้อมูลคะแนน!AV38&lt;(กรอกข้อมูลคะแนน!$AV$5/2),"มผ",กรอกข้อมูลคะแนน!AV38))</f>
        <v/>
      </c>
      <c r="BY37" s="193" t="str">
        <f>IF(กรอกข้อมูลคะแนน!AW38=0,"",IF(กรอกข้อมูลคะแนน!AW38&lt;(กรอกข้อมูลคะแนน!$AW$5/2),"มผ",กรอกข้อมูลคะแนน!AW38))</f>
        <v/>
      </c>
      <c r="BZ37" s="193" t="str">
        <f>IF(กรอกข้อมูลคะแนน!AX38=0,"",IF(กรอกข้อมูลคะแนน!AX38&lt;(กรอกข้อมูลคะแนน!$AX$5/2),"มผ",กรอกข้อมูลคะแนน!AX38))</f>
        <v/>
      </c>
      <c r="CA37" s="194" t="str">
        <f>IF(กรอกข้อมูลคะแนน!AZ38=0,"",กรอกข้อมูลคะแนน!AZ38)</f>
        <v/>
      </c>
      <c r="CB37" s="157">
        <v>33</v>
      </c>
      <c r="CC37" s="194" t="str">
        <f t="shared" si="3"/>
        <v/>
      </c>
      <c r="CD37" s="194" t="str">
        <f t="shared" si="4"/>
        <v/>
      </c>
      <c r="CE37" s="195" t="str">
        <f>IF(กรอกข้อมูลคะแนน!BD38=0,"",กรอกข้อมูลคะแนน!BD38)</f>
        <v/>
      </c>
      <c r="CF37" s="195" t="str">
        <f>IF(กรอกข้อมูลคะแนน!BC38=0,"",กรอกข้อมูลคะแนน!BC38)</f>
        <v/>
      </c>
      <c r="CG37" s="195" t="str">
        <f t="shared" si="0"/>
        <v/>
      </c>
      <c r="CH37" s="195" t="str">
        <f>IF(กรอกข้อมูลคะแนน!BH38=0,"",กรอกข้อมูลคะแนน!BH38)</f>
        <v/>
      </c>
      <c r="CI37" s="195" t="str">
        <f>IF(กรอกข้อมูลคะแนน!BF38=0,"",กรอกข้อมูลคะแนน!BF38)</f>
        <v/>
      </c>
      <c r="CJ37" s="195" t="str">
        <f t="shared" si="1"/>
        <v/>
      </c>
      <c r="CK37" s="178" t="str">
        <f t="shared" si="5"/>
        <v/>
      </c>
      <c r="CL37" s="178" t="str">
        <f t="shared" si="6"/>
        <v/>
      </c>
      <c r="CM37" s="195" t="str">
        <f t="shared" si="7"/>
        <v/>
      </c>
      <c r="CN37" s="194" t="str">
        <f>IF(CM37="","",IF(CM37="ร","ร",VLOOKUP(CM37,ช่วงคะแนน!$H$8:$I$15,2)))</f>
        <v/>
      </c>
      <c r="CO37" s="196"/>
      <c r="CP37" s="202">
        <v>33</v>
      </c>
      <c r="CQ37" s="198" t="str">
        <f>IF(กรอกข้อมูลคะแนน!CD38=0,"",กรอกข้อมูลคะแนน!CD38)</f>
        <v/>
      </c>
      <c r="CR37" s="198" t="str">
        <f>IF(กรอกข้อมูลคะแนน!CE38=0,"",กรอกข้อมูลคะแนน!CE38)</f>
        <v/>
      </c>
      <c r="CS37" s="198" t="str">
        <f>IF(กรอกข้อมูลคะแนน!CF38=0,"",กรอกข้อมูลคะแนน!CF38)</f>
        <v/>
      </c>
      <c r="CT37" s="198" t="str">
        <f>IF(กรอกข้อมูลคะแนน!CG38=0,"",กรอกข้อมูลคะแนน!CG38)</f>
        <v/>
      </c>
      <c r="CU37" s="198" t="str">
        <f>IF(กรอกข้อมูลคะแนน!CH38=0,"",กรอกข้อมูลคะแนน!CH38)</f>
        <v/>
      </c>
      <c r="CV37" s="198" t="str">
        <f>IF(กรอกข้อมูลคะแนน!CI38=0,"",กรอกข้อมูลคะแนน!CI38)</f>
        <v/>
      </c>
      <c r="CW37" s="198" t="str">
        <f>IF(กรอกข้อมูลคะแนน!CJ38=0,"",กรอกข้อมูลคะแนน!CJ38)</f>
        <v/>
      </c>
      <c r="CX37" s="198" t="str">
        <f>IF(กรอกข้อมูลคะแนน!CK38=0,"",กรอกข้อมูลคะแนน!CK38)</f>
        <v/>
      </c>
      <c r="CY37" s="199" t="str">
        <f t="shared" si="8"/>
        <v/>
      </c>
      <c r="CZ37" s="200"/>
      <c r="DA37" s="202">
        <v>33</v>
      </c>
      <c r="DB37" s="201" t="str">
        <f>IF(กรอกข้อมูลคะแนน!CM38=0,"",กรอกข้อมูลคะแนน!CM38)</f>
        <v/>
      </c>
      <c r="DC37" s="201" t="str">
        <f>IF(กรอกข้อมูลคะแนน!CN38=0,"",กรอกข้อมูลคะแนน!CN38)</f>
        <v/>
      </c>
      <c r="DD37" s="201" t="str">
        <f>IF(กรอกข้อมูลคะแนน!CO38=0,"",กรอกข้อมูลคะแนน!CO38)</f>
        <v/>
      </c>
      <c r="DE37" s="201" t="str">
        <f>IF(กรอกข้อมูลคะแนน!CP38=0,"",กรอกข้อมูลคะแนน!CP38)</f>
        <v/>
      </c>
      <c r="DF37" s="201" t="str">
        <f>IF(กรอกข้อมูลคะแนน!CQ38=0,"",กรอกข้อมูลคะแนน!CQ38)</f>
        <v/>
      </c>
      <c r="DG37" s="201" t="str">
        <f>IF(กรอกข้อมูลคะแนน!CR38=0,"",กรอกข้อมูลคะแนน!CR38)</f>
        <v/>
      </c>
      <c r="DH37" s="201" t="str">
        <f>IF(กรอกข้อมูลคะแนน!CS38=0,"",กรอกข้อมูลคะแนน!CS38)</f>
        <v/>
      </c>
      <c r="DI37" s="201" t="str">
        <f>IF(กรอกข้อมูลคะแนน!CT38=0,"",กรอกข้อมูลคะแนน!CT38)</f>
        <v/>
      </c>
      <c r="DJ37" s="201" t="str">
        <f>IF(กรอกข้อมูลคะแนน!CU38=0,"",กรอกข้อมูลคะแนน!CU38)</f>
        <v/>
      </c>
      <c r="DK37" s="201" t="str">
        <f>IF(กรอกข้อมูลคะแนน!CV38=0,"",กรอกข้อมูลคะแนน!CV38)</f>
        <v/>
      </c>
      <c r="DL37" s="201" t="str">
        <f>IF(กรอกข้อมูลคะแนน!CW38=0,"",กรอกข้อมูลคะแนน!CW38)</f>
        <v/>
      </c>
      <c r="DM37" s="201" t="str">
        <f>IF(กรอกข้อมูลคะแนน!CX38=0,"",กรอกข้อมูลคะแนน!CX38)</f>
        <v/>
      </c>
      <c r="DN37" s="201" t="str">
        <f>IF(กรอกข้อมูลคะแนน!CY38=0,"",กรอกข้อมูลคะแนน!CY38)</f>
        <v/>
      </c>
      <c r="DO37" s="201" t="str">
        <f>IF(กรอกข้อมูลคะแนน!CZ38=0,"",กรอกข้อมูลคะแนน!CZ38)</f>
        <v/>
      </c>
      <c r="DP37" s="201" t="str">
        <f>IF(กรอกข้อมูลคะแนน!DA38=0,"",กรอกข้อมูลคะแนน!DA38)</f>
        <v/>
      </c>
      <c r="DQ37" s="199" t="str">
        <f>IF(กรอกข้อมูลคะแนน!DB38=0,"",IF(กรอกข้อมูลคะแนน!DB38="ร","ร",IF(กรอกข้อมูลคะแนน!DB38&gt;7.9,3,IF(กรอกข้อมูลคะแนน!DB38&gt;5.9,2,IF(กรอกข้อมูลคะแนน!DB38&gt;4.9,1,0)))))</f>
        <v/>
      </c>
    </row>
    <row r="38" spans="1:121" ht="16.5" customHeight="1" x14ac:dyDescent="0.3">
      <c r="A38" s="210" t="s">
        <v>134</v>
      </c>
      <c r="B38" s="175"/>
      <c r="C38" s="175"/>
      <c r="D38" s="175"/>
      <c r="E38" s="175"/>
      <c r="F38" s="175"/>
      <c r="G38" s="175"/>
      <c r="H38" s="175"/>
      <c r="I38" s="215"/>
      <c r="J38" s="204"/>
      <c r="K38" s="175"/>
      <c r="L38" s="175"/>
      <c r="M38" s="175"/>
      <c r="N38" s="175"/>
      <c r="O38" s="175"/>
      <c r="AB38" s="157">
        <v>34</v>
      </c>
      <c r="AC38" s="192" t="str">
        <f>IF(กรอกข้อมูลทั่วไป!U37=0,"",กรอกข้อมูลทั่วไป!U37)</f>
        <v/>
      </c>
      <c r="AD38" s="193" t="str">
        <f>IF(กรอกข้อมูลคะแนน!C39=0,"",IF(กรอกข้อมูลคะแนน!C39&lt;(กรอกข้อมูลคะแนน!$C$5/2),"มผ",กรอกข้อมูลคะแนน!C39))</f>
        <v/>
      </c>
      <c r="AE38" s="193" t="str">
        <f>IF(กรอกข้อมูลคะแนน!D39=0,"",IF(กรอกข้อมูลคะแนน!D39&lt;(กรอกข้อมูลคะแนน!$D$5/2),"มผ",กรอกข้อมูลคะแนน!D39))</f>
        <v/>
      </c>
      <c r="AF38" s="193" t="str">
        <f>IF(กรอกข้อมูลคะแนน!E39=0,"",IF(กรอกข้อมูลคะแนน!E39&lt;(กรอกข้อมูลคะแนน!$E$5/2),"มผ",กรอกข้อมูลคะแนน!E39))</f>
        <v/>
      </c>
      <c r="AG38" s="193" t="str">
        <f>IF(กรอกข้อมูลคะแนน!F39=0,"",IF(กรอกข้อมูลคะแนน!F39&lt;(กรอกข้อมูลคะแนน!$F$5/2),"มผ",กรอกข้อมูลคะแนน!F39))</f>
        <v/>
      </c>
      <c r="AH38" s="193" t="str">
        <f>IF(กรอกข้อมูลคะแนน!G39=0,"",IF(กรอกข้อมูลคะแนน!G39&lt;(กรอกข้อมูลคะแนน!$G$5/2),"มผ",กรอกข้อมูลคะแนน!G39))</f>
        <v/>
      </c>
      <c r="AI38" s="193" t="str">
        <f>IF(กรอกข้อมูลคะแนน!H39=0,"",IF(กรอกข้อมูลคะแนน!H39&lt;(กรอกข้อมูลคะแนน!$H$5/2),"มผ",กรอกข้อมูลคะแนน!H39))</f>
        <v/>
      </c>
      <c r="AJ38" s="193" t="str">
        <f>IF(กรอกข้อมูลคะแนน!I39=0,"",IF(กรอกข้อมูลคะแนน!I39&lt;(กรอกข้อมูลคะแนน!$I$5/2),"มผ",กรอกข้อมูลคะแนน!I39))</f>
        <v/>
      </c>
      <c r="AK38" s="193" t="str">
        <f>IF(กรอกข้อมูลคะแนน!K39=0,"",IF(กรอกข้อมูลคะแนน!K39&lt;(กรอกข้อมูลคะแนน!$K$5/2),"มผ",กรอกข้อมูลคะแนน!K39))</f>
        <v/>
      </c>
      <c r="AL38" s="193" t="str">
        <f>IF(กรอกข้อมูลคะแนน!L39=0,"",IF(กรอกข้อมูลคะแนน!L39&lt;(กรอกข้อมูลคะแนน!$L$5/2),"มผ",กรอกข้อมูลคะแนน!L39))</f>
        <v/>
      </c>
      <c r="AM38" s="193" t="str">
        <f>IF(กรอกข้อมูลคะแนน!M39=0,"",IF(กรอกข้อมูลคะแนน!M39&lt;(กรอกข้อมูลคะแนน!$M$5/2),"มผ",กรอกข้อมูลคะแนน!M39))</f>
        <v/>
      </c>
      <c r="AN38" s="193" t="str">
        <f>IF(กรอกข้อมูลคะแนน!N39=0,"",IF(กรอกข้อมูลคะแนน!N39&lt;(กรอกข้อมูลคะแนน!$N$5/2),"มผ",กรอกข้อมูลคะแนน!N39))</f>
        <v/>
      </c>
      <c r="AO38" s="157">
        <v>34</v>
      </c>
      <c r="AP38" s="192" t="str">
        <f>IF(กรอกข้อมูลทั่วไป!U37=0,"",กรอกข้อมูลทั่วไป!U37)</f>
        <v/>
      </c>
      <c r="AQ38" s="193" t="str">
        <f>IF(กรอกข้อมูลคะแนน!O39=0,"",IF(กรอกข้อมูลคะแนน!O39&lt;(กรอกข้อมูลคะแนน!$O$5/2),"มผ",กรอกข้อมูลคะแนน!O39))</f>
        <v/>
      </c>
      <c r="AR38" s="193" t="str">
        <f>IF(กรอกข้อมูลคะแนน!P39=0,"",IF(กรอกข้อมูลคะแนน!P39&lt;(กรอกข้อมูลคะแนน!$P$5/2),"มผ",กรอกข้อมูลคะแนน!P39))</f>
        <v/>
      </c>
      <c r="AS38" s="193" t="str">
        <f>IF(กรอกข้อมูลคะแนน!Q39=0,"",IF(กรอกข้อมูลคะแนน!Q39&lt;(กรอกข้อมูลคะแนน!$Q$5/2),"มผ",กรอกข้อมูลคะแนน!Q39))</f>
        <v/>
      </c>
      <c r="AT38" s="193" t="str">
        <f>IF(กรอกข้อมูลคะแนน!S39=0,"",IF(กรอกข้อมูลคะแนน!S39&lt;(กรอกข้อมูลคะแนน!$S$5/2),"มผ",กรอกข้อมูลคะแนน!S39))</f>
        <v/>
      </c>
      <c r="AU38" s="193" t="str">
        <f>IF(กรอกข้อมูลคะแนน!T39=0,"",IF(กรอกข้อมูลคะแนน!T39&lt;(กรอกข้อมูลคะแนน!$T$5/2),"มผ",กรอกข้อมูลคะแนน!T39))</f>
        <v/>
      </c>
      <c r="AV38" s="193" t="str">
        <f>IF(กรอกข้อมูลคะแนน!U39=0,"",IF(กรอกข้อมูลคะแนน!U39&lt;(กรอกข้อมูลคะแนน!$U$5/2),"มผ",กรอกข้อมูลคะแนน!U39))</f>
        <v/>
      </c>
      <c r="AW38" s="193" t="str">
        <f>IF(กรอกข้อมูลคะแนน!V39=0,"",IF(กรอกข้อมูลคะแนน!V39&lt;(กรอกข้อมูลคะแนน!$V$5/2),"มผ",กรอกข้อมูลคะแนน!V39))</f>
        <v/>
      </c>
      <c r="AX38" s="193" t="str">
        <f>IF(กรอกข้อมูลคะแนน!W39=0,"",IF(กรอกข้อมูลคะแนน!W39&lt;(กรอกข้อมูลคะแนน!$W$5/2),"มผ",กรอกข้อมูลคะแนน!W39))</f>
        <v/>
      </c>
      <c r="AY38" s="193" t="str">
        <f>IF(กรอกข้อมูลคะแนน!X39=0,"",IF(กรอกข้อมูลคะแนน!X39&lt;(กรอกข้อมูลคะแนน!$X$5/2),"มผ",กรอกข้อมูลคะแนน!X39))</f>
        <v/>
      </c>
      <c r="AZ38" s="193" t="str">
        <f>IF(กรอกข้อมูลคะแนน!Y39=0,"",IF(กรอกข้อมูลคะแนน!Y39&lt;(กรอกข้อมูลคะแนน!$Y$5/2),"มผ",กรอกข้อมูลคะแนน!Y39))</f>
        <v/>
      </c>
      <c r="BA38" s="194" t="str">
        <f>IF(กรอกข้อมูลคะแนน!AA39=0,"",กรอกข้อมูลคะแนน!AA39)</f>
        <v/>
      </c>
      <c r="BB38" s="157">
        <v>34</v>
      </c>
      <c r="BC38" s="192" t="str">
        <f>IF(กรอกข้อมูลทั่วไป!U37=0,"",กรอกข้อมูลทั่วไป!U37)</f>
        <v/>
      </c>
      <c r="BD38" s="193" t="str">
        <f>IF(กรอกข้อมูลคะแนน!AB39=0,"",IF(กรอกข้อมูลคะแนน!AB39&lt;(กรอกข้อมูลคะแนน!$AB$5/2),"มผ",กรอกข้อมูลคะแนน!AB39))</f>
        <v/>
      </c>
      <c r="BE38" s="193" t="str">
        <f>IF(กรอกข้อมูลคะแนน!AC39=0,"",IF(กรอกข้อมูลคะแนน!AC39&lt;(กรอกข้อมูลคะแนน!$AC$5/2),"มผ",กรอกข้อมูลคะแนน!AC39))</f>
        <v/>
      </c>
      <c r="BF38" s="193" t="str">
        <f>IF(กรอกข้อมูลคะแนน!AD39=0,"",IF(กรอกข้อมูลคะแนน!AD39&lt;(กรอกข้อมูลคะแนน!$AD$5/2),"มผ",กรอกข้อมูลคะแนน!AD39))</f>
        <v/>
      </c>
      <c r="BG38" s="193" t="str">
        <f>IF(กรอกข้อมูลคะแนน!AE39=0,"",IF(กรอกข้อมูลคะแนน!AE39&lt;(กรอกข้อมูลคะแนน!$AE$5/2),"มผ",กรอกข้อมูลคะแนน!AE39))</f>
        <v/>
      </c>
      <c r="BH38" s="193" t="str">
        <f>IF(กรอกข้อมูลคะแนน!AF39=0,"",IF(กรอกข้อมูลคะแนน!AF39&lt;(กรอกข้อมูลคะแนน!$AF$5/2),"มผ",กรอกข้อมูลคะแนน!AF39))</f>
        <v/>
      </c>
      <c r="BI38" s="193" t="str">
        <f>IF(กรอกข้อมูลคะแนน!AG39=0,"",IF(กรอกข้อมูลคะแนน!AG39&lt;(กรอกข้อมูลคะแนน!$AG$5/2),"มผ",กรอกข้อมูลคะแนน!AG39))</f>
        <v/>
      </c>
      <c r="BJ38" s="193" t="str">
        <f>IF(กรอกข้อมูลคะแนน!AH39=0,"",IF(กรอกข้อมูลคะแนน!AH39&lt;(กรอกข้อมูลคะแนน!$AH$5/2),"มผ",กรอกข้อมูลคะแนน!AH39))</f>
        <v/>
      </c>
      <c r="BK38" s="193" t="str">
        <f>IF(กรอกข้อมูลคะแนน!AJ39=0,"",IF(กรอกข้อมูลคะแนน!AJ39&lt;(กรอกข้อมูลคะแนน!$AJ$5/2),"มผ",กรอกข้อมูลคะแนน!AJ39))</f>
        <v/>
      </c>
      <c r="BL38" s="193" t="str">
        <f>IF(กรอกข้อมูลคะแนน!AK39=0,"",IF(กรอกข้อมูลคะแนน!AK39&lt;(กรอกข้อมูลคะแนน!$AK$5/2),"มผ",กรอกข้อมูลคะแนน!AK39))</f>
        <v/>
      </c>
      <c r="BM38" s="193" t="str">
        <f>IF(กรอกข้อมูลคะแนน!AL39=0,"",IF(กรอกข้อมูลคะแนน!AL39&lt;(กรอกข้อมูลคะแนน!$AL$5/2),"มผ",กรอกข้อมูลคะแนน!AL39))</f>
        <v/>
      </c>
      <c r="BN38" s="193" t="str">
        <f>IF(กรอกข้อมูลคะแนน!AM39=0,"",IF(กรอกข้อมูลคะแนน!AM39&lt;(กรอกข้อมูลคะแนน!$AM$5/2),"มผ",กรอกข้อมูลคะแนน!AM39))</f>
        <v/>
      </c>
      <c r="BO38" s="157">
        <v>34</v>
      </c>
      <c r="BP38" s="192" t="str">
        <f t="shared" si="2"/>
        <v/>
      </c>
      <c r="BQ38" s="193" t="str">
        <f>IF(กรอกข้อมูลคะแนน!AN39=0,"",IF(กรอกข้อมูลคะแนน!AN39&lt;(กรอกข้อมูลคะแนน!$AN$5/2),"มผ",กรอกข้อมูลคะแนน!AN39))</f>
        <v/>
      </c>
      <c r="BR38" s="193" t="str">
        <f>IF(กรอกข้อมูลคะแนน!AO39=0,"",IF(กรอกข้อมูลคะแนน!AO39&lt;(กรอกข้อมูลคะแนน!$AO$5/2),"มผ",กรอกข้อมูลคะแนน!AO39))</f>
        <v/>
      </c>
      <c r="BS38" s="193" t="str">
        <f>IF(กรอกข้อมูลคะแนน!AP39=0,"",IF(กรอกข้อมูลคะแนน!AP39&lt;(กรอกข้อมูลคะแนน!$AP$5/2),"มผ",กรอกข้อมูลคะแนน!AP39))</f>
        <v/>
      </c>
      <c r="BT38" s="193" t="str">
        <f>IF(กรอกข้อมูลคะแนน!AR39=0,"",IF(กรอกข้อมูลคะแนน!AR39&lt;(กรอกข้อมูลคะแนน!$AR$5/2),"มผ",กรอกข้อมูลคะแนน!AR39))</f>
        <v/>
      </c>
      <c r="BU38" s="193" t="str">
        <f>IF(กรอกข้อมูลคะแนน!AS39=0,"",IF(กรอกข้อมูลคะแนน!AS39&lt;(กรอกข้อมูลคะแนน!$AS$5/2),"มผ",กรอกข้อมูลคะแนน!AS39))</f>
        <v/>
      </c>
      <c r="BV38" s="193" t="str">
        <f>IF(กรอกข้อมูลคะแนน!AT39=0,"",IF(กรอกข้อมูลคะแนน!AT39&lt;(กรอกข้อมูลคะแนน!$AT$5/2),"มผ",กรอกข้อมูลคะแนน!AT39))</f>
        <v/>
      </c>
      <c r="BW38" s="193" t="str">
        <f>IF(กรอกข้อมูลคะแนน!AU39=0,"",IF(กรอกข้อมูลคะแนน!AU39&lt;(กรอกข้อมูลคะแนน!$AU$5/2),"มผ",กรอกข้อมูลคะแนน!AU39))</f>
        <v/>
      </c>
      <c r="BX38" s="193" t="str">
        <f>IF(กรอกข้อมูลคะแนน!AV39=0,"",IF(กรอกข้อมูลคะแนน!AV39&lt;(กรอกข้อมูลคะแนน!$AV$5/2),"มผ",กรอกข้อมูลคะแนน!AV39))</f>
        <v/>
      </c>
      <c r="BY38" s="193" t="str">
        <f>IF(กรอกข้อมูลคะแนน!AW39=0,"",IF(กรอกข้อมูลคะแนน!AW39&lt;(กรอกข้อมูลคะแนน!$AW$5/2),"มผ",กรอกข้อมูลคะแนน!AW39))</f>
        <v/>
      </c>
      <c r="BZ38" s="193" t="str">
        <f>IF(กรอกข้อมูลคะแนน!AX39=0,"",IF(กรอกข้อมูลคะแนน!AX39&lt;(กรอกข้อมูลคะแนน!$AX$5/2),"มผ",กรอกข้อมูลคะแนน!AX39))</f>
        <v/>
      </c>
      <c r="CA38" s="194" t="str">
        <f>IF(กรอกข้อมูลคะแนน!AZ39=0,"",กรอกข้อมูลคะแนน!AZ39)</f>
        <v/>
      </c>
      <c r="CB38" s="157">
        <v>34</v>
      </c>
      <c r="CC38" s="194" t="str">
        <f t="shared" si="3"/>
        <v/>
      </c>
      <c r="CD38" s="194" t="str">
        <f t="shared" si="4"/>
        <v/>
      </c>
      <c r="CE38" s="195" t="str">
        <f>IF(กรอกข้อมูลคะแนน!BD39=0,"",กรอกข้อมูลคะแนน!BD39)</f>
        <v/>
      </c>
      <c r="CF38" s="195" t="str">
        <f>IF(กรอกข้อมูลคะแนน!BC39=0,"",กรอกข้อมูลคะแนน!BC39)</f>
        <v/>
      </c>
      <c r="CG38" s="195" t="str">
        <f t="shared" si="0"/>
        <v/>
      </c>
      <c r="CH38" s="195" t="str">
        <f>IF(กรอกข้อมูลคะแนน!BH39=0,"",กรอกข้อมูลคะแนน!BH39)</f>
        <v/>
      </c>
      <c r="CI38" s="195" t="str">
        <f>IF(กรอกข้อมูลคะแนน!BF39=0,"",กรอกข้อมูลคะแนน!BF39)</f>
        <v/>
      </c>
      <c r="CJ38" s="195" t="str">
        <f t="shared" si="1"/>
        <v/>
      </c>
      <c r="CK38" s="178" t="str">
        <f t="shared" si="5"/>
        <v/>
      </c>
      <c r="CL38" s="178" t="str">
        <f t="shared" si="6"/>
        <v/>
      </c>
      <c r="CM38" s="195" t="str">
        <f t="shared" si="7"/>
        <v/>
      </c>
      <c r="CN38" s="194" t="str">
        <f>IF(CM38="","",IF(CM38="ร","ร",VLOOKUP(CM38,ช่วงคะแนน!$H$8:$I$15,2)))</f>
        <v/>
      </c>
      <c r="CO38" s="196"/>
      <c r="CP38" s="202">
        <v>34</v>
      </c>
      <c r="CQ38" s="198" t="str">
        <f>IF(กรอกข้อมูลคะแนน!CD39=0,"",กรอกข้อมูลคะแนน!CD39)</f>
        <v/>
      </c>
      <c r="CR38" s="198" t="str">
        <f>IF(กรอกข้อมูลคะแนน!CE39=0,"",กรอกข้อมูลคะแนน!CE39)</f>
        <v/>
      </c>
      <c r="CS38" s="198" t="str">
        <f>IF(กรอกข้อมูลคะแนน!CF39=0,"",กรอกข้อมูลคะแนน!CF39)</f>
        <v/>
      </c>
      <c r="CT38" s="198" t="str">
        <f>IF(กรอกข้อมูลคะแนน!CG39=0,"",กรอกข้อมูลคะแนน!CG39)</f>
        <v/>
      </c>
      <c r="CU38" s="198" t="str">
        <f>IF(กรอกข้อมูลคะแนน!CH39=0,"",กรอกข้อมูลคะแนน!CH39)</f>
        <v/>
      </c>
      <c r="CV38" s="198" t="str">
        <f>IF(กรอกข้อมูลคะแนน!CI39=0,"",กรอกข้อมูลคะแนน!CI39)</f>
        <v/>
      </c>
      <c r="CW38" s="198" t="str">
        <f>IF(กรอกข้อมูลคะแนน!CJ39=0,"",กรอกข้อมูลคะแนน!CJ39)</f>
        <v/>
      </c>
      <c r="CX38" s="198" t="str">
        <f>IF(กรอกข้อมูลคะแนน!CK39=0,"",กรอกข้อมูลคะแนน!CK39)</f>
        <v/>
      </c>
      <c r="CY38" s="199" t="str">
        <f t="shared" si="8"/>
        <v/>
      </c>
      <c r="CZ38" s="200"/>
      <c r="DA38" s="202">
        <v>34</v>
      </c>
      <c r="DB38" s="201" t="str">
        <f>IF(กรอกข้อมูลคะแนน!CM39=0,"",กรอกข้อมูลคะแนน!CM39)</f>
        <v/>
      </c>
      <c r="DC38" s="201" t="str">
        <f>IF(กรอกข้อมูลคะแนน!CN39=0,"",กรอกข้อมูลคะแนน!CN39)</f>
        <v/>
      </c>
      <c r="DD38" s="201" t="str">
        <f>IF(กรอกข้อมูลคะแนน!CO39=0,"",กรอกข้อมูลคะแนน!CO39)</f>
        <v/>
      </c>
      <c r="DE38" s="201" t="str">
        <f>IF(กรอกข้อมูลคะแนน!CP39=0,"",กรอกข้อมูลคะแนน!CP39)</f>
        <v/>
      </c>
      <c r="DF38" s="201" t="str">
        <f>IF(กรอกข้อมูลคะแนน!CQ39=0,"",กรอกข้อมูลคะแนน!CQ39)</f>
        <v/>
      </c>
      <c r="DG38" s="201" t="str">
        <f>IF(กรอกข้อมูลคะแนน!CR39=0,"",กรอกข้อมูลคะแนน!CR39)</f>
        <v/>
      </c>
      <c r="DH38" s="201" t="str">
        <f>IF(กรอกข้อมูลคะแนน!CS39=0,"",กรอกข้อมูลคะแนน!CS39)</f>
        <v/>
      </c>
      <c r="DI38" s="201" t="str">
        <f>IF(กรอกข้อมูลคะแนน!CT39=0,"",กรอกข้อมูลคะแนน!CT39)</f>
        <v/>
      </c>
      <c r="DJ38" s="201" t="str">
        <f>IF(กรอกข้อมูลคะแนน!CU39=0,"",กรอกข้อมูลคะแนน!CU39)</f>
        <v/>
      </c>
      <c r="DK38" s="201" t="str">
        <f>IF(กรอกข้อมูลคะแนน!CV39=0,"",กรอกข้อมูลคะแนน!CV39)</f>
        <v/>
      </c>
      <c r="DL38" s="201" t="str">
        <f>IF(กรอกข้อมูลคะแนน!CW39=0,"",กรอกข้อมูลคะแนน!CW39)</f>
        <v/>
      </c>
      <c r="DM38" s="201" t="str">
        <f>IF(กรอกข้อมูลคะแนน!CX39=0,"",กรอกข้อมูลคะแนน!CX39)</f>
        <v/>
      </c>
      <c r="DN38" s="201" t="str">
        <f>IF(กรอกข้อมูลคะแนน!CY39=0,"",กรอกข้อมูลคะแนน!CY39)</f>
        <v/>
      </c>
      <c r="DO38" s="201" t="str">
        <f>IF(กรอกข้อมูลคะแนน!CZ39=0,"",กรอกข้อมูลคะแนน!CZ39)</f>
        <v/>
      </c>
      <c r="DP38" s="201" t="str">
        <f>IF(กรอกข้อมูลคะแนน!DA39=0,"",กรอกข้อมูลคะแนน!DA39)</f>
        <v/>
      </c>
      <c r="DQ38" s="199" t="str">
        <f>IF(กรอกข้อมูลคะแนน!DB39=0,"",IF(กรอกข้อมูลคะแนน!DB39="ร","ร",IF(กรอกข้อมูลคะแนน!DB39&gt;7.9,3,IF(กรอกข้อมูลคะแนน!DB39&gt;5.9,2,IF(กรอกข้อมูลคะแนน!DB39&gt;4.9,1,0)))))</f>
        <v/>
      </c>
    </row>
    <row r="39" spans="1:121" ht="17.100000000000001" customHeight="1" x14ac:dyDescent="0.3">
      <c r="B39" s="385" t="str">
        <f>"("&amp;กรอกข้อมูลทั่วไป!D18&amp;")"</f>
        <v>()</v>
      </c>
      <c r="C39" s="385"/>
      <c r="D39" s="385"/>
      <c r="E39" s="385"/>
      <c r="F39" s="385"/>
      <c r="G39" s="385"/>
      <c r="H39" s="385"/>
      <c r="I39" s="175"/>
      <c r="J39" s="175"/>
      <c r="K39" s="175"/>
      <c r="L39" s="175"/>
      <c r="M39" s="175"/>
      <c r="N39" s="175"/>
      <c r="O39" s="175"/>
      <c r="P39" s="210" t="s">
        <v>29</v>
      </c>
      <c r="Q39" s="175"/>
      <c r="R39" s="175"/>
      <c r="S39" s="175"/>
      <c r="T39" s="175"/>
      <c r="U39" s="217"/>
      <c r="V39" s="175"/>
      <c r="W39" s="175"/>
      <c r="X39" s="175"/>
      <c r="Y39" s="175"/>
      <c r="Z39" s="175"/>
      <c r="AA39" s="175"/>
      <c r="AB39" s="157">
        <v>35</v>
      </c>
      <c r="AC39" s="192" t="str">
        <f>IF(กรอกข้อมูลทั่วไป!U38=0,"",กรอกข้อมูลทั่วไป!U38)</f>
        <v/>
      </c>
      <c r="AD39" s="193" t="str">
        <f>IF(กรอกข้อมูลคะแนน!C40=0,"",IF(กรอกข้อมูลคะแนน!C40&lt;(กรอกข้อมูลคะแนน!$C$5/2),"มผ",กรอกข้อมูลคะแนน!C40))</f>
        <v/>
      </c>
      <c r="AE39" s="193" t="str">
        <f>IF(กรอกข้อมูลคะแนน!D40=0,"",IF(กรอกข้อมูลคะแนน!D40&lt;(กรอกข้อมูลคะแนน!$D$5/2),"มผ",กรอกข้อมูลคะแนน!D40))</f>
        <v/>
      </c>
      <c r="AF39" s="193" t="str">
        <f>IF(กรอกข้อมูลคะแนน!E40=0,"",IF(กรอกข้อมูลคะแนน!E40&lt;(กรอกข้อมูลคะแนน!$E$5/2),"มผ",กรอกข้อมูลคะแนน!E40))</f>
        <v/>
      </c>
      <c r="AG39" s="193" t="str">
        <f>IF(กรอกข้อมูลคะแนน!F40=0,"",IF(กรอกข้อมูลคะแนน!F40&lt;(กรอกข้อมูลคะแนน!$F$5/2),"มผ",กรอกข้อมูลคะแนน!F40))</f>
        <v/>
      </c>
      <c r="AH39" s="193" t="str">
        <f>IF(กรอกข้อมูลคะแนน!G40=0,"",IF(กรอกข้อมูลคะแนน!G40&lt;(กรอกข้อมูลคะแนน!$G$5/2),"มผ",กรอกข้อมูลคะแนน!G40))</f>
        <v/>
      </c>
      <c r="AI39" s="193" t="str">
        <f>IF(กรอกข้อมูลคะแนน!H40=0,"",IF(กรอกข้อมูลคะแนน!H40&lt;(กรอกข้อมูลคะแนน!$H$5/2),"มผ",กรอกข้อมูลคะแนน!H40))</f>
        <v/>
      </c>
      <c r="AJ39" s="193" t="str">
        <f>IF(กรอกข้อมูลคะแนน!I40=0,"",IF(กรอกข้อมูลคะแนน!I40&lt;(กรอกข้อมูลคะแนน!$I$5/2),"มผ",กรอกข้อมูลคะแนน!I40))</f>
        <v/>
      </c>
      <c r="AK39" s="193" t="str">
        <f>IF(กรอกข้อมูลคะแนน!K40=0,"",IF(กรอกข้อมูลคะแนน!K40&lt;(กรอกข้อมูลคะแนน!$K$5/2),"มผ",กรอกข้อมูลคะแนน!K40))</f>
        <v/>
      </c>
      <c r="AL39" s="193" t="str">
        <f>IF(กรอกข้อมูลคะแนน!L40=0,"",IF(กรอกข้อมูลคะแนน!L40&lt;(กรอกข้อมูลคะแนน!$L$5/2),"มผ",กรอกข้อมูลคะแนน!L40))</f>
        <v/>
      </c>
      <c r="AM39" s="193" t="str">
        <f>IF(กรอกข้อมูลคะแนน!M40=0,"",IF(กรอกข้อมูลคะแนน!M40&lt;(กรอกข้อมูลคะแนน!$M$5/2),"มผ",กรอกข้อมูลคะแนน!M40))</f>
        <v/>
      </c>
      <c r="AN39" s="193" t="str">
        <f>IF(กรอกข้อมูลคะแนน!N40=0,"",IF(กรอกข้อมูลคะแนน!N40&lt;(กรอกข้อมูลคะแนน!$N$5/2),"มผ",กรอกข้อมูลคะแนน!N40))</f>
        <v/>
      </c>
      <c r="AO39" s="157">
        <v>35</v>
      </c>
      <c r="AP39" s="192" t="str">
        <f>IF(กรอกข้อมูลทั่วไป!U38=0,"",กรอกข้อมูลทั่วไป!U38)</f>
        <v/>
      </c>
      <c r="AQ39" s="193" t="str">
        <f>IF(กรอกข้อมูลคะแนน!O40=0,"",IF(กรอกข้อมูลคะแนน!O40&lt;(กรอกข้อมูลคะแนน!$O$5/2),"มผ",กรอกข้อมูลคะแนน!O40))</f>
        <v/>
      </c>
      <c r="AR39" s="193" t="str">
        <f>IF(กรอกข้อมูลคะแนน!P40=0,"",IF(กรอกข้อมูลคะแนน!P40&lt;(กรอกข้อมูลคะแนน!$P$5/2),"มผ",กรอกข้อมูลคะแนน!P40))</f>
        <v/>
      </c>
      <c r="AS39" s="193" t="str">
        <f>IF(กรอกข้อมูลคะแนน!Q40=0,"",IF(กรอกข้อมูลคะแนน!Q40&lt;(กรอกข้อมูลคะแนน!$Q$5/2),"มผ",กรอกข้อมูลคะแนน!Q40))</f>
        <v/>
      </c>
      <c r="AT39" s="193" t="str">
        <f>IF(กรอกข้อมูลคะแนน!S40=0,"",IF(กรอกข้อมูลคะแนน!S40&lt;(กรอกข้อมูลคะแนน!$S$5/2),"มผ",กรอกข้อมูลคะแนน!S40))</f>
        <v/>
      </c>
      <c r="AU39" s="193" t="str">
        <f>IF(กรอกข้อมูลคะแนน!T40=0,"",IF(กรอกข้อมูลคะแนน!T40&lt;(กรอกข้อมูลคะแนน!$T$5/2),"มผ",กรอกข้อมูลคะแนน!T40))</f>
        <v/>
      </c>
      <c r="AV39" s="193" t="str">
        <f>IF(กรอกข้อมูลคะแนน!U40=0,"",IF(กรอกข้อมูลคะแนน!U40&lt;(กรอกข้อมูลคะแนน!$U$5/2),"มผ",กรอกข้อมูลคะแนน!U40))</f>
        <v/>
      </c>
      <c r="AW39" s="193" t="str">
        <f>IF(กรอกข้อมูลคะแนน!V40=0,"",IF(กรอกข้อมูลคะแนน!V40&lt;(กรอกข้อมูลคะแนน!$V$5/2),"มผ",กรอกข้อมูลคะแนน!V40))</f>
        <v/>
      </c>
      <c r="AX39" s="193" t="str">
        <f>IF(กรอกข้อมูลคะแนน!W40=0,"",IF(กรอกข้อมูลคะแนน!W40&lt;(กรอกข้อมูลคะแนน!$W$5/2),"มผ",กรอกข้อมูลคะแนน!W40))</f>
        <v/>
      </c>
      <c r="AY39" s="193" t="str">
        <f>IF(กรอกข้อมูลคะแนน!X40=0,"",IF(กรอกข้อมูลคะแนน!X40&lt;(กรอกข้อมูลคะแนน!$X$5/2),"มผ",กรอกข้อมูลคะแนน!X40))</f>
        <v/>
      </c>
      <c r="AZ39" s="193" t="str">
        <f>IF(กรอกข้อมูลคะแนน!Y40=0,"",IF(กรอกข้อมูลคะแนน!Y40&lt;(กรอกข้อมูลคะแนน!$Y$5/2),"มผ",กรอกข้อมูลคะแนน!Y40))</f>
        <v/>
      </c>
      <c r="BA39" s="194" t="str">
        <f>IF(กรอกข้อมูลคะแนน!AA40=0,"",กรอกข้อมูลคะแนน!AA40)</f>
        <v/>
      </c>
      <c r="BB39" s="157">
        <v>35</v>
      </c>
      <c r="BC39" s="192" t="str">
        <f>IF(กรอกข้อมูลทั่วไป!U38=0,"",กรอกข้อมูลทั่วไป!U38)</f>
        <v/>
      </c>
      <c r="BD39" s="193" t="str">
        <f>IF(กรอกข้อมูลคะแนน!AB40=0,"",IF(กรอกข้อมูลคะแนน!AB40&lt;(กรอกข้อมูลคะแนน!$AB$5/2),"มผ",กรอกข้อมูลคะแนน!AB40))</f>
        <v/>
      </c>
      <c r="BE39" s="193" t="str">
        <f>IF(กรอกข้อมูลคะแนน!AC40=0,"",IF(กรอกข้อมูลคะแนน!AC40&lt;(กรอกข้อมูลคะแนน!$AC$5/2),"มผ",กรอกข้อมูลคะแนน!AC40))</f>
        <v/>
      </c>
      <c r="BF39" s="193" t="str">
        <f>IF(กรอกข้อมูลคะแนน!AD40=0,"",IF(กรอกข้อมูลคะแนน!AD40&lt;(กรอกข้อมูลคะแนน!$AD$5/2),"มผ",กรอกข้อมูลคะแนน!AD40))</f>
        <v/>
      </c>
      <c r="BG39" s="193" t="str">
        <f>IF(กรอกข้อมูลคะแนน!AE40=0,"",IF(กรอกข้อมูลคะแนน!AE40&lt;(กรอกข้อมูลคะแนน!$AE$5/2),"มผ",กรอกข้อมูลคะแนน!AE40))</f>
        <v/>
      </c>
      <c r="BH39" s="193" t="str">
        <f>IF(กรอกข้อมูลคะแนน!AF40=0,"",IF(กรอกข้อมูลคะแนน!AF40&lt;(กรอกข้อมูลคะแนน!$AF$5/2),"มผ",กรอกข้อมูลคะแนน!AF40))</f>
        <v/>
      </c>
      <c r="BI39" s="193" t="str">
        <f>IF(กรอกข้อมูลคะแนน!AG40=0,"",IF(กรอกข้อมูลคะแนน!AG40&lt;(กรอกข้อมูลคะแนน!$AG$5/2),"มผ",กรอกข้อมูลคะแนน!AG40))</f>
        <v/>
      </c>
      <c r="BJ39" s="193" t="str">
        <f>IF(กรอกข้อมูลคะแนน!AH40=0,"",IF(กรอกข้อมูลคะแนน!AH40&lt;(กรอกข้อมูลคะแนน!$AH$5/2),"มผ",กรอกข้อมูลคะแนน!AH40))</f>
        <v/>
      </c>
      <c r="BK39" s="193" t="str">
        <f>IF(กรอกข้อมูลคะแนน!AJ40=0,"",IF(กรอกข้อมูลคะแนน!AJ40&lt;(กรอกข้อมูลคะแนน!$AJ$5/2),"มผ",กรอกข้อมูลคะแนน!AJ40))</f>
        <v/>
      </c>
      <c r="BL39" s="193" t="str">
        <f>IF(กรอกข้อมูลคะแนน!AK40=0,"",IF(กรอกข้อมูลคะแนน!AK40&lt;(กรอกข้อมูลคะแนน!$AK$5/2),"มผ",กรอกข้อมูลคะแนน!AK40))</f>
        <v/>
      </c>
      <c r="BM39" s="193" t="str">
        <f>IF(กรอกข้อมูลคะแนน!AL40=0,"",IF(กรอกข้อมูลคะแนน!AL40&lt;(กรอกข้อมูลคะแนน!$AL$5/2),"มผ",กรอกข้อมูลคะแนน!AL40))</f>
        <v/>
      </c>
      <c r="BN39" s="193" t="str">
        <f>IF(กรอกข้อมูลคะแนน!AM40=0,"",IF(กรอกข้อมูลคะแนน!AM40&lt;(กรอกข้อมูลคะแนน!$AM$5/2),"มผ",กรอกข้อมูลคะแนน!AM40))</f>
        <v/>
      </c>
      <c r="BO39" s="157">
        <v>35</v>
      </c>
      <c r="BP39" s="192" t="str">
        <f t="shared" si="2"/>
        <v/>
      </c>
      <c r="BQ39" s="193" t="str">
        <f>IF(กรอกข้อมูลคะแนน!AN40=0,"",IF(กรอกข้อมูลคะแนน!AN40&lt;(กรอกข้อมูลคะแนน!$AN$5/2),"มผ",กรอกข้อมูลคะแนน!AN40))</f>
        <v/>
      </c>
      <c r="BR39" s="193" t="str">
        <f>IF(กรอกข้อมูลคะแนน!AO40=0,"",IF(กรอกข้อมูลคะแนน!AO40&lt;(กรอกข้อมูลคะแนน!$AO$5/2),"มผ",กรอกข้อมูลคะแนน!AO40))</f>
        <v/>
      </c>
      <c r="BS39" s="193" t="str">
        <f>IF(กรอกข้อมูลคะแนน!AP40=0,"",IF(กรอกข้อมูลคะแนน!AP40&lt;(กรอกข้อมูลคะแนน!$AP$5/2),"มผ",กรอกข้อมูลคะแนน!AP40))</f>
        <v/>
      </c>
      <c r="BT39" s="193" t="str">
        <f>IF(กรอกข้อมูลคะแนน!AR40=0,"",IF(กรอกข้อมูลคะแนน!AR40&lt;(กรอกข้อมูลคะแนน!$AR$5/2),"มผ",กรอกข้อมูลคะแนน!AR40))</f>
        <v/>
      </c>
      <c r="BU39" s="193" t="str">
        <f>IF(กรอกข้อมูลคะแนน!AS40=0,"",IF(กรอกข้อมูลคะแนน!AS40&lt;(กรอกข้อมูลคะแนน!$AS$5/2),"มผ",กรอกข้อมูลคะแนน!AS40))</f>
        <v/>
      </c>
      <c r="BV39" s="193" t="str">
        <f>IF(กรอกข้อมูลคะแนน!AT40=0,"",IF(กรอกข้อมูลคะแนน!AT40&lt;(กรอกข้อมูลคะแนน!$AT$5/2),"มผ",กรอกข้อมูลคะแนน!AT40))</f>
        <v/>
      </c>
      <c r="BW39" s="193" t="str">
        <f>IF(กรอกข้อมูลคะแนน!AU40=0,"",IF(กรอกข้อมูลคะแนน!AU40&lt;(กรอกข้อมูลคะแนน!$AU$5/2),"มผ",กรอกข้อมูลคะแนน!AU40))</f>
        <v/>
      </c>
      <c r="BX39" s="193" t="str">
        <f>IF(กรอกข้อมูลคะแนน!AV40=0,"",IF(กรอกข้อมูลคะแนน!AV40&lt;(กรอกข้อมูลคะแนน!$AV$5/2),"มผ",กรอกข้อมูลคะแนน!AV40))</f>
        <v/>
      </c>
      <c r="BY39" s="193" t="str">
        <f>IF(กรอกข้อมูลคะแนน!AW40=0,"",IF(กรอกข้อมูลคะแนน!AW40&lt;(กรอกข้อมูลคะแนน!$AW$5/2),"มผ",กรอกข้อมูลคะแนน!AW40))</f>
        <v/>
      </c>
      <c r="BZ39" s="193" t="str">
        <f>IF(กรอกข้อมูลคะแนน!AX40=0,"",IF(กรอกข้อมูลคะแนน!AX40&lt;(กรอกข้อมูลคะแนน!$AX$5/2),"มผ",กรอกข้อมูลคะแนน!AX40))</f>
        <v/>
      </c>
      <c r="CA39" s="194" t="str">
        <f>IF(กรอกข้อมูลคะแนน!AZ40=0,"",กรอกข้อมูลคะแนน!AZ40)</f>
        <v/>
      </c>
      <c r="CB39" s="157">
        <v>35</v>
      </c>
      <c r="CC39" s="194" t="str">
        <f t="shared" si="3"/>
        <v/>
      </c>
      <c r="CD39" s="194" t="str">
        <f t="shared" si="4"/>
        <v/>
      </c>
      <c r="CE39" s="195" t="str">
        <f>IF(กรอกข้อมูลคะแนน!BD40=0,"",กรอกข้อมูลคะแนน!BD40)</f>
        <v/>
      </c>
      <c r="CF39" s="195" t="str">
        <f>IF(กรอกข้อมูลคะแนน!BC40=0,"",กรอกข้อมูลคะแนน!BC40)</f>
        <v/>
      </c>
      <c r="CG39" s="195" t="str">
        <f t="shared" si="0"/>
        <v/>
      </c>
      <c r="CH39" s="195" t="str">
        <f>IF(กรอกข้อมูลคะแนน!BH40=0,"",กรอกข้อมูลคะแนน!BH40)</f>
        <v/>
      </c>
      <c r="CI39" s="195" t="str">
        <f>IF(กรอกข้อมูลคะแนน!BF40=0,"",กรอกข้อมูลคะแนน!BF40)</f>
        <v/>
      </c>
      <c r="CJ39" s="195" t="str">
        <f t="shared" si="1"/>
        <v/>
      </c>
      <c r="CK39" s="178" t="str">
        <f t="shared" si="5"/>
        <v/>
      </c>
      <c r="CL39" s="178" t="str">
        <f t="shared" si="6"/>
        <v/>
      </c>
      <c r="CM39" s="195" t="str">
        <f t="shared" si="7"/>
        <v/>
      </c>
      <c r="CN39" s="194" t="str">
        <f>IF(CM39="","",IF(CM39="ร","ร",VLOOKUP(CM39,ช่วงคะแนน!$H$8:$I$15,2)))</f>
        <v/>
      </c>
      <c r="CO39" s="196"/>
      <c r="CP39" s="202">
        <v>35</v>
      </c>
      <c r="CQ39" s="198" t="str">
        <f>IF(กรอกข้อมูลคะแนน!CD40=0,"",กรอกข้อมูลคะแนน!CD40)</f>
        <v/>
      </c>
      <c r="CR39" s="198" t="str">
        <f>IF(กรอกข้อมูลคะแนน!CE40=0,"",กรอกข้อมูลคะแนน!CE40)</f>
        <v/>
      </c>
      <c r="CS39" s="198" t="str">
        <f>IF(กรอกข้อมูลคะแนน!CF40=0,"",กรอกข้อมูลคะแนน!CF40)</f>
        <v/>
      </c>
      <c r="CT39" s="198" t="str">
        <f>IF(กรอกข้อมูลคะแนน!CG40=0,"",กรอกข้อมูลคะแนน!CG40)</f>
        <v/>
      </c>
      <c r="CU39" s="198" t="str">
        <f>IF(กรอกข้อมูลคะแนน!CH40=0,"",กรอกข้อมูลคะแนน!CH40)</f>
        <v/>
      </c>
      <c r="CV39" s="198" t="str">
        <f>IF(กรอกข้อมูลคะแนน!CI40=0,"",กรอกข้อมูลคะแนน!CI40)</f>
        <v/>
      </c>
      <c r="CW39" s="198" t="str">
        <f>IF(กรอกข้อมูลคะแนน!CJ40=0,"",กรอกข้อมูลคะแนน!CJ40)</f>
        <v/>
      </c>
      <c r="CX39" s="198" t="str">
        <f>IF(กรอกข้อมูลคะแนน!CK40=0,"",กรอกข้อมูลคะแนน!CK40)</f>
        <v/>
      </c>
      <c r="CY39" s="199" t="str">
        <f t="shared" si="8"/>
        <v/>
      </c>
      <c r="CZ39" s="200"/>
      <c r="DA39" s="202">
        <v>35</v>
      </c>
      <c r="DB39" s="201" t="str">
        <f>IF(กรอกข้อมูลคะแนน!CM40=0,"",กรอกข้อมูลคะแนน!CM40)</f>
        <v/>
      </c>
      <c r="DC39" s="201" t="str">
        <f>IF(กรอกข้อมูลคะแนน!CN40=0,"",กรอกข้อมูลคะแนน!CN40)</f>
        <v/>
      </c>
      <c r="DD39" s="201" t="str">
        <f>IF(กรอกข้อมูลคะแนน!CO40=0,"",กรอกข้อมูลคะแนน!CO40)</f>
        <v/>
      </c>
      <c r="DE39" s="201" t="str">
        <f>IF(กรอกข้อมูลคะแนน!CP40=0,"",กรอกข้อมูลคะแนน!CP40)</f>
        <v/>
      </c>
      <c r="DF39" s="201" t="str">
        <f>IF(กรอกข้อมูลคะแนน!CQ40=0,"",กรอกข้อมูลคะแนน!CQ40)</f>
        <v/>
      </c>
      <c r="DG39" s="201" t="str">
        <f>IF(กรอกข้อมูลคะแนน!CR40=0,"",กรอกข้อมูลคะแนน!CR40)</f>
        <v/>
      </c>
      <c r="DH39" s="201" t="str">
        <f>IF(กรอกข้อมูลคะแนน!CS40=0,"",กรอกข้อมูลคะแนน!CS40)</f>
        <v/>
      </c>
      <c r="DI39" s="201" t="str">
        <f>IF(กรอกข้อมูลคะแนน!CT40=0,"",กรอกข้อมูลคะแนน!CT40)</f>
        <v/>
      </c>
      <c r="DJ39" s="201" t="str">
        <f>IF(กรอกข้อมูลคะแนน!CU40=0,"",กรอกข้อมูลคะแนน!CU40)</f>
        <v/>
      </c>
      <c r="DK39" s="201" t="str">
        <f>IF(กรอกข้อมูลคะแนน!CV40=0,"",กรอกข้อมูลคะแนน!CV40)</f>
        <v/>
      </c>
      <c r="DL39" s="201" t="str">
        <f>IF(กรอกข้อมูลคะแนน!CW40=0,"",กรอกข้อมูลคะแนน!CW40)</f>
        <v/>
      </c>
      <c r="DM39" s="201" t="str">
        <f>IF(กรอกข้อมูลคะแนน!CX40=0,"",กรอกข้อมูลคะแนน!CX40)</f>
        <v/>
      </c>
      <c r="DN39" s="201" t="str">
        <f>IF(กรอกข้อมูลคะแนน!CY40=0,"",กรอกข้อมูลคะแนน!CY40)</f>
        <v/>
      </c>
      <c r="DO39" s="201" t="str">
        <f>IF(กรอกข้อมูลคะแนน!CZ40=0,"",กรอกข้อมูลคะแนน!CZ40)</f>
        <v/>
      </c>
      <c r="DP39" s="201" t="str">
        <f>IF(กรอกข้อมูลคะแนน!DA40=0,"",กรอกข้อมูลคะแนน!DA40)</f>
        <v/>
      </c>
      <c r="DQ39" s="199" t="str">
        <f>IF(กรอกข้อมูลคะแนน!DB40=0,"",IF(กรอกข้อมูลคะแนน!DB40="ร","ร",IF(กรอกข้อมูลคะแนน!DB40&gt;7.9,3,IF(กรอกข้อมูลคะแนน!DB40&gt;5.9,2,IF(กรอกข้อมูลคะแนน!DB40&gt;4.9,1,0)))))</f>
        <v/>
      </c>
    </row>
    <row r="40" spans="1:121" ht="17.100000000000001" customHeight="1" x14ac:dyDescent="0.3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57">
        <v>36</v>
      </c>
      <c r="AC40" s="192" t="str">
        <f>IF(กรอกข้อมูลทั่วไป!U39=0,"",กรอกข้อมูลทั่วไป!U39)</f>
        <v/>
      </c>
      <c r="AD40" s="193" t="str">
        <f>IF(กรอกข้อมูลคะแนน!C41=0,"",IF(กรอกข้อมูลคะแนน!C41&lt;(กรอกข้อมูลคะแนน!$C$5/2),"มผ",กรอกข้อมูลคะแนน!C41))</f>
        <v/>
      </c>
      <c r="AE40" s="193" t="str">
        <f>IF(กรอกข้อมูลคะแนน!D41=0,"",IF(กรอกข้อมูลคะแนน!D41&lt;(กรอกข้อมูลคะแนน!$D$5/2),"มผ",กรอกข้อมูลคะแนน!D41))</f>
        <v/>
      </c>
      <c r="AF40" s="193" t="str">
        <f>IF(กรอกข้อมูลคะแนน!E41=0,"",IF(กรอกข้อมูลคะแนน!E41&lt;(กรอกข้อมูลคะแนน!$E$5/2),"มผ",กรอกข้อมูลคะแนน!E41))</f>
        <v/>
      </c>
      <c r="AG40" s="193" t="str">
        <f>IF(กรอกข้อมูลคะแนน!F41=0,"",IF(กรอกข้อมูลคะแนน!F41&lt;(กรอกข้อมูลคะแนน!$F$5/2),"มผ",กรอกข้อมูลคะแนน!F41))</f>
        <v/>
      </c>
      <c r="AH40" s="193" t="str">
        <f>IF(กรอกข้อมูลคะแนน!G41=0,"",IF(กรอกข้อมูลคะแนน!G41&lt;(กรอกข้อมูลคะแนน!$G$5/2),"มผ",กรอกข้อมูลคะแนน!G41))</f>
        <v/>
      </c>
      <c r="AI40" s="193" t="str">
        <f>IF(กรอกข้อมูลคะแนน!H41=0,"",IF(กรอกข้อมูลคะแนน!H41&lt;(กรอกข้อมูลคะแนน!$H$5/2),"มผ",กรอกข้อมูลคะแนน!H41))</f>
        <v/>
      </c>
      <c r="AJ40" s="193" t="str">
        <f>IF(กรอกข้อมูลคะแนน!I41=0,"",IF(กรอกข้อมูลคะแนน!I41&lt;(กรอกข้อมูลคะแนน!$I$5/2),"มผ",กรอกข้อมูลคะแนน!I41))</f>
        <v/>
      </c>
      <c r="AK40" s="193" t="str">
        <f>IF(กรอกข้อมูลคะแนน!K41=0,"",IF(กรอกข้อมูลคะแนน!K41&lt;(กรอกข้อมูลคะแนน!$K$5/2),"มผ",กรอกข้อมูลคะแนน!K41))</f>
        <v/>
      </c>
      <c r="AL40" s="193" t="str">
        <f>IF(กรอกข้อมูลคะแนน!L41=0,"",IF(กรอกข้อมูลคะแนน!L41&lt;(กรอกข้อมูลคะแนน!$L$5/2),"มผ",กรอกข้อมูลคะแนน!L41))</f>
        <v/>
      </c>
      <c r="AM40" s="193" t="str">
        <f>IF(กรอกข้อมูลคะแนน!M41=0,"",IF(กรอกข้อมูลคะแนน!M41&lt;(กรอกข้อมูลคะแนน!$M$5/2),"มผ",กรอกข้อมูลคะแนน!M41))</f>
        <v/>
      </c>
      <c r="AN40" s="193" t="str">
        <f>IF(กรอกข้อมูลคะแนน!N41=0,"",IF(กรอกข้อมูลคะแนน!N41&lt;(กรอกข้อมูลคะแนน!$N$5/2),"มผ",กรอกข้อมูลคะแนน!N41))</f>
        <v/>
      </c>
      <c r="AO40" s="157">
        <v>36</v>
      </c>
      <c r="AP40" s="192" t="str">
        <f>IF(กรอกข้อมูลทั่วไป!U39=0,"",กรอกข้อมูลทั่วไป!U39)</f>
        <v/>
      </c>
      <c r="AQ40" s="193" t="str">
        <f>IF(กรอกข้อมูลคะแนน!O41=0,"",IF(กรอกข้อมูลคะแนน!O41&lt;(กรอกข้อมูลคะแนน!$O$5/2),"มผ",กรอกข้อมูลคะแนน!O41))</f>
        <v/>
      </c>
      <c r="AR40" s="193" t="str">
        <f>IF(กรอกข้อมูลคะแนน!P41=0,"",IF(กรอกข้อมูลคะแนน!P41&lt;(กรอกข้อมูลคะแนน!$P$5/2),"มผ",กรอกข้อมูลคะแนน!P41))</f>
        <v/>
      </c>
      <c r="AS40" s="193" t="str">
        <f>IF(กรอกข้อมูลคะแนน!Q41=0,"",IF(กรอกข้อมูลคะแนน!Q41&lt;(กรอกข้อมูลคะแนน!$Q$5/2),"มผ",กรอกข้อมูลคะแนน!Q41))</f>
        <v/>
      </c>
      <c r="AT40" s="193" t="str">
        <f>IF(กรอกข้อมูลคะแนน!S41=0,"",IF(กรอกข้อมูลคะแนน!S41&lt;(กรอกข้อมูลคะแนน!$S$5/2),"มผ",กรอกข้อมูลคะแนน!S41))</f>
        <v/>
      </c>
      <c r="AU40" s="193" t="str">
        <f>IF(กรอกข้อมูลคะแนน!T41=0,"",IF(กรอกข้อมูลคะแนน!T41&lt;(กรอกข้อมูลคะแนน!$T$5/2),"มผ",กรอกข้อมูลคะแนน!T41))</f>
        <v/>
      </c>
      <c r="AV40" s="193" t="str">
        <f>IF(กรอกข้อมูลคะแนน!U41=0,"",IF(กรอกข้อมูลคะแนน!U41&lt;(กรอกข้อมูลคะแนน!$U$5/2),"มผ",กรอกข้อมูลคะแนน!U41))</f>
        <v/>
      </c>
      <c r="AW40" s="193" t="str">
        <f>IF(กรอกข้อมูลคะแนน!V41=0,"",IF(กรอกข้อมูลคะแนน!V41&lt;(กรอกข้อมูลคะแนน!$V$5/2),"มผ",กรอกข้อมูลคะแนน!V41))</f>
        <v/>
      </c>
      <c r="AX40" s="193" t="str">
        <f>IF(กรอกข้อมูลคะแนน!W41=0,"",IF(กรอกข้อมูลคะแนน!W41&lt;(กรอกข้อมูลคะแนน!$W$5/2),"มผ",กรอกข้อมูลคะแนน!W41))</f>
        <v/>
      </c>
      <c r="AY40" s="193" t="str">
        <f>IF(กรอกข้อมูลคะแนน!X41=0,"",IF(กรอกข้อมูลคะแนน!X41&lt;(กรอกข้อมูลคะแนน!$X$5/2),"มผ",กรอกข้อมูลคะแนน!X41))</f>
        <v/>
      </c>
      <c r="AZ40" s="193" t="str">
        <f>IF(กรอกข้อมูลคะแนน!Y41=0,"",IF(กรอกข้อมูลคะแนน!Y41&lt;(กรอกข้อมูลคะแนน!$Y$5/2),"มผ",กรอกข้อมูลคะแนน!Y41))</f>
        <v/>
      </c>
      <c r="BA40" s="194" t="str">
        <f>IF(กรอกข้อมูลคะแนน!AA41=0,"",กรอกข้อมูลคะแนน!AA41)</f>
        <v/>
      </c>
      <c r="BB40" s="157">
        <v>36</v>
      </c>
      <c r="BC40" s="192" t="str">
        <f>IF(กรอกข้อมูลทั่วไป!U39=0,"",กรอกข้อมูลทั่วไป!U39)</f>
        <v/>
      </c>
      <c r="BD40" s="193" t="str">
        <f>IF(กรอกข้อมูลคะแนน!AB41=0,"",IF(กรอกข้อมูลคะแนน!AB41&lt;(กรอกข้อมูลคะแนน!$AB$5/2),"มผ",กรอกข้อมูลคะแนน!AB41))</f>
        <v/>
      </c>
      <c r="BE40" s="193" t="str">
        <f>IF(กรอกข้อมูลคะแนน!AC41=0,"",IF(กรอกข้อมูลคะแนน!AC41&lt;(กรอกข้อมูลคะแนน!$AC$5/2),"มผ",กรอกข้อมูลคะแนน!AC41))</f>
        <v/>
      </c>
      <c r="BF40" s="193" t="str">
        <f>IF(กรอกข้อมูลคะแนน!AD41=0,"",IF(กรอกข้อมูลคะแนน!AD41&lt;(กรอกข้อมูลคะแนน!$AD$5/2),"มผ",กรอกข้อมูลคะแนน!AD41))</f>
        <v/>
      </c>
      <c r="BG40" s="193" t="str">
        <f>IF(กรอกข้อมูลคะแนน!AE41=0,"",IF(กรอกข้อมูลคะแนน!AE41&lt;(กรอกข้อมูลคะแนน!$AE$5/2),"มผ",กรอกข้อมูลคะแนน!AE41))</f>
        <v/>
      </c>
      <c r="BH40" s="193" t="str">
        <f>IF(กรอกข้อมูลคะแนน!AF41=0,"",IF(กรอกข้อมูลคะแนน!AF41&lt;(กรอกข้อมูลคะแนน!$AF$5/2),"มผ",กรอกข้อมูลคะแนน!AF41))</f>
        <v/>
      </c>
      <c r="BI40" s="193" t="str">
        <f>IF(กรอกข้อมูลคะแนน!AG41=0,"",IF(กรอกข้อมูลคะแนน!AG41&lt;(กรอกข้อมูลคะแนน!$AG$5/2),"มผ",กรอกข้อมูลคะแนน!AG41))</f>
        <v/>
      </c>
      <c r="BJ40" s="193" t="str">
        <f>IF(กรอกข้อมูลคะแนน!AH41=0,"",IF(กรอกข้อมูลคะแนน!AH41&lt;(กรอกข้อมูลคะแนน!$AH$5/2),"มผ",กรอกข้อมูลคะแนน!AH41))</f>
        <v/>
      </c>
      <c r="BK40" s="193" t="str">
        <f>IF(กรอกข้อมูลคะแนน!AJ41=0,"",IF(กรอกข้อมูลคะแนน!AJ41&lt;(กรอกข้อมูลคะแนน!$AJ$5/2),"มผ",กรอกข้อมูลคะแนน!AJ41))</f>
        <v/>
      </c>
      <c r="BL40" s="193" t="str">
        <f>IF(กรอกข้อมูลคะแนน!AK41=0,"",IF(กรอกข้อมูลคะแนน!AK41&lt;(กรอกข้อมูลคะแนน!$AK$5/2),"มผ",กรอกข้อมูลคะแนน!AK41))</f>
        <v/>
      </c>
      <c r="BM40" s="193" t="str">
        <f>IF(กรอกข้อมูลคะแนน!AL41=0,"",IF(กรอกข้อมูลคะแนน!AL41&lt;(กรอกข้อมูลคะแนน!$AL$5/2),"มผ",กรอกข้อมูลคะแนน!AL41))</f>
        <v/>
      </c>
      <c r="BN40" s="193" t="str">
        <f>IF(กรอกข้อมูลคะแนน!AM41=0,"",IF(กรอกข้อมูลคะแนน!AM41&lt;(กรอกข้อมูลคะแนน!$AM$5/2),"มผ",กรอกข้อมูลคะแนน!AM41))</f>
        <v/>
      </c>
      <c r="BO40" s="157">
        <v>36</v>
      </c>
      <c r="BP40" s="192" t="str">
        <f t="shared" si="2"/>
        <v/>
      </c>
      <c r="BQ40" s="193" t="str">
        <f>IF(กรอกข้อมูลคะแนน!AN41=0,"",IF(กรอกข้อมูลคะแนน!AN41&lt;(กรอกข้อมูลคะแนน!$AN$5/2),"มผ",กรอกข้อมูลคะแนน!AN41))</f>
        <v/>
      </c>
      <c r="BR40" s="193" t="str">
        <f>IF(กรอกข้อมูลคะแนน!AO41=0,"",IF(กรอกข้อมูลคะแนน!AO41&lt;(กรอกข้อมูลคะแนน!$AO$5/2),"มผ",กรอกข้อมูลคะแนน!AO41))</f>
        <v/>
      </c>
      <c r="BS40" s="193" t="str">
        <f>IF(กรอกข้อมูลคะแนน!AP41=0,"",IF(กรอกข้อมูลคะแนน!AP41&lt;(กรอกข้อมูลคะแนน!$AP$5/2),"มผ",กรอกข้อมูลคะแนน!AP41))</f>
        <v/>
      </c>
      <c r="BT40" s="193" t="str">
        <f>IF(กรอกข้อมูลคะแนน!AR41=0,"",IF(กรอกข้อมูลคะแนน!AR41&lt;(กรอกข้อมูลคะแนน!$AR$5/2),"มผ",กรอกข้อมูลคะแนน!AR41))</f>
        <v/>
      </c>
      <c r="BU40" s="193" t="str">
        <f>IF(กรอกข้อมูลคะแนน!AS41=0,"",IF(กรอกข้อมูลคะแนน!AS41&lt;(กรอกข้อมูลคะแนน!$AS$5/2),"มผ",กรอกข้อมูลคะแนน!AS41))</f>
        <v/>
      </c>
      <c r="BV40" s="193" t="str">
        <f>IF(กรอกข้อมูลคะแนน!AT41=0,"",IF(กรอกข้อมูลคะแนน!AT41&lt;(กรอกข้อมูลคะแนน!$AT$5/2),"มผ",กรอกข้อมูลคะแนน!AT41))</f>
        <v/>
      </c>
      <c r="BW40" s="193" t="str">
        <f>IF(กรอกข้อมูลคะแนน!AU41=0,"",IF(กรอกข้อมูลคะแนน!AU41&lt;(กรอกข้อมูลคะแนน!$AU$5/2),"มผ",กรอกข้อมูลคะแนน!AU41))</f>
        <v/>
      </c>
      <c r="BX40" s="193" t="str">
        <f>IF(กรอกข้อมูลคะแนน!AV41=0,"",IF(กรอกข้อมูลคะแนน!AV41&lt;(กรอกข้อมูลคะแนน!$AV$5/2),"มผ",กรอกข้อมูลคะแนน!AV41))</f>
        <v/>
      </c>
      <c r="BY40" s="193" t="str">
        <f>IF(กรอกข้อมูลคะแนน!AW41=0,"",IF(กรอกข้อมูลคะแนน!AW41&lt;(กรอกข้อมูลคะแนน!$AW$5/2),"มผ",กรอกข้อมูลคะแนน!AW41))</f>
        <v/>
      </c>
      <c r="BZ40" s="193" t="str">
        <f>IF(กรอกข้อมูลคะแนน!AX41=0,"",IF(กรอกข้อมูลคะแนน!AX41&lt;(กรอกข้อมูลคะแนน!$AX$5/2),"มผ",กรอกข้อมูลคะแนน!AX41))</f>
        <v/>
      </c>
      <c r="CA40" s="194" t="str">
        <f>IF(กรอกข้อมูลคะแนน!AZ41=0,"",กรอกข้อมูลคะแนน!AZ41)</f>
        <v/>
      </c>
      <c r="CB40" s="157">
        <v>36</v>
      </c>
      <c r="CC40" s="194" t="str">
        <f t="shared" si="3"/>
        <v/>
      </c>
      <c r="CD40" s="194" t="str">
        <f t="shared" si="4"/>
        <v/>
      </c>
      <c r="CE40" s="195" t="str">
        <f>IF(กรอกข้อมูลคะแนน!BD41=0,"",กรอกข้อมูลคะแนน!BD41)</f>
        <v/>
      </c>
      <c r="CF40" s="195" t="str">
        <f>IF(กรอกข้อมูลคะแนน!BC41=0,"",กรอกข้อมูลคะแนน!BC41)</f>
        <v/>
      </c>
      <c r="CG40" s="195" t="str">
        <f t="shared" si="0"/>
        <v/>
      </c>
      <c r="CH40" s="195" t="str">
        <f>IF(กรอกข้อมูลคะแนน!BH41=0,"",กรอกข้อมูลคะแนน!BH41)</f>
        <v/>
      </c>
      <c r="CI40" s="195" t="str">
        <f>IF(กรอกข้อมูลคะแนน!BF41=0,"",กรอกข้อมูลคะแนน!BF41)</f>
        <v/>
      </c>
      <c r="CJ40" s="195" t="str">
        <f t="shared" si="1"/>
        <v/>
      </c>
      <c r="CK40" s="178" t="str">
        <f t="shared" si="5"/>
        <v/>
      </c>
      <c r="CL40" s="178" t="str">
        <f t="shared" si="6"/>
        <v/>
      </c>
      <c r="CM40" s="195" t="str">
        <f t="shared" si="7"/>
        <v/>
      </c>
      <c r="CN40" s="194" t="str">
        <f>IF(CM40="","",IF(CM40="ร","ร",VLOOKUP(CM40,ช่วงคะแนน!$H$8:$I$15,2)))</f>
        <v/>
      </c>
      <c r="CO40" s="196"/>
      <c r="CP40" s="202">
        <v>36</v>
      </c>
      <c r="CQ40" s="198" t="str">
        <f>IF(กรอกข้อมูลคะแนน!CD41=0,"",กรอกข้อมูลคะแนน!CD41)</f>
        <v/>
      </c>
      <c r="CR40" s="198" t="str">
        <f>IF(กรอกข้อมูลคะแนน!CE41=0,"",กรอกข้อมูลคะแนน!CE41)</f>
        <v/>
      </c>
      <c r="CS40" s="198" t="str">
        <f>IF(กรอกข้อมูลคะแนน!CF41=0,"",กรอกข้อมูลคะแนน!CF41)</f>
        <v/>
      </c>
      <c r="CT40" s="198" t="str">
        <f>IF(กรอกข้อมูลคะแนน!CG41=0,"",กรอกข้อมูลคะแนน!CG41)</f>
        <v/>
      </c>
      <c r="CU40" s="198" t="str">
        <f>IF(กรอกข้อมูลคะแนน!CH41=0,"",กรอกข้อมูลคะแนน!CH41)</f>
        <v/>
      </c>
      <c r="CV40" s="198" t="str">
        <f>IF(กรอกข้อมูลคะแนน!CI41=0,"",กรอกข้อมูลคะแนน!CI41)</f>
        <v/>
      </c>
      <c r="CW40" s="198" t="str">
        <f>IF(กรอกข้อมูลคะแนน!CJ41=0,"",กรอกข้อมูลคะแนน!CJ41)</f>
        <v/>
      </c>
      <c r="CX40" s="198" t="str">
        <f>IF(กรอกข้อมูลคะแนน!CK41=0,"",กรอกข้อมูลคะแนน!CK41)</f>
        <v/>
      </c>
      <c r="CY40" s="199" t="str">
        <f t="shared" si="8"/>
        <v/>
      </c>
      <c r="CZ40" s="200"/>
      <c r="DA40" s="202">
        <v>36</v>
      </c>
      <c r="DB40" s="201" t="str">
        <f>IF(กรอกข้อมูลคะแนน!CM41=0,"",กรอกข้อมูลคะแนน!CM41)</f>
        <v/>
      </c>
      <c r="DC40" s="201" t="str">
        <f>IF(กรอกข้อมูลคะแนน!CN41=0,"",กรอกข้อมูลคะแนน!CN41)</f>
        <v/>
      </c>
      <c r="DD40" s="201" t="str">
        <f>IF(กรอกข้อมูลคะแนน!CO41=0,"",กรอกข้อมูลคะแนน!CO41)</f>
        <v/>
      </c>
      <c r="DE40" s="201" t="str">
        <f>IF(กรอกข้อมูลคะแนน!CP41=0,"",กรอกข้อมูลคะแนน!CP41)</f>
        <v/>
      </c>
      <c r="DF40" s="201" t="str">
        <f>IF(กรอกข้อมูลคะแนน!CQ41=0,"",กรอกข้อมูลคะแนน!CQ41)</f>
        <v/>
      </c>
      <c r="DG40" s="201" t="str">
        <f>IF(กรอกข้อมูลคะแนน!CR41=0,"",กรอกข้อมูลคะแนน!CR41)</f>
        <v/>
      </c>
      <c r="DH40" s="201" t="str">
        <f>IF(กรอกข้อมูลคะแนน!CS41=0,"",กรอกข้อมูลคะแนน!CS41)</f>
        <v/>
      </c>
      <c r="DI40" s="201" t="str">
        <f>IF(กรอกข้อมูลคะแนน!CT41=0,"",กรอกข้อมูลคะแนน!CT41)</f>
        <v/>
      </c>
      <c r="DJ40" s="201" t="str">
        <f>IF(กรอกข้อมูลคะแนน!CU41=0,"",กรอกข้อมูลคะแนน!CU41)</f>
        <v/>
      </c>
      <c r="DK40" s="201" t="str">
        <f>IF(กรอกข้อมูลคะแนน!CV41=0,"",กรอกข้อมูลคะแนน!CV41)</f>
        <v/>
      </c>
      <c r="DL40" s="201" t="str">
        <f>IF(กรอกข้อมูลคะแนน!CW41=0,"",กรอกข้อมูลคะแนน!CW41)</f>
        <v/>
      </c>
      <c r="DM40" s="201" t="str">
        <f>IF(กรอกข้อมูลคะแนน!CX41=0,"",กรอกข้อมูลคะแนน!CX41)</f>
        <v/>
      </c>
      <c r="DN40" s="201" t="str">
        <f>IF(กรอกข้อมูลคะแนน!CY41=0,"",กรอกข้อมูลคะแนน!CY41)</f>
        <v/>
      </c>
      <c r="DO40" s="201" t="str">
        <f>IF(กรอกข้อมูลคะแนน!CZ41=0,"",กรอกข้อมูลคะแนน!CZ41)</f>
        <v/>
      </c>
      <c r="DP40" s="201" t="str">
        <f>IF(กรอกข้อมูลคะแนน!DA41=0,"",กรอกข้อมูลคะแนน!DA41)</f>
        <v/>
      </c>
      <c r="DQ40" s="199" t="str">
        <f>IF(กรอกข้อมูลคะแนน!DB41=0,"",IF(กรอกข้อมูลคะแนน!DB41="ร","ร",IF(กรอกข้อมูลคะแนน!DB41&gt;7.9,3,IF(กรอกข้อมูลคะแนน!DB41&gt;5.9,2,IF(กรอกข้อมูลคะแนน!DB41&gt;4.9,1,0)))))</f>
        <v/>
      </c>
    </row>
    <row r="41" spans="1:121" ht="16.5" customHeight="1" x14ac:dyDescent="0.3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218"/>
      <c r="Q41" s="210" t="s">
        <v>30</v>
      </c>
      <c r="R41" s="175"/>
      <c r="S41" s="218"/>
      <c r="T41" s="210" t="s">
        <v>115</v>
      </c>
      <c r="U41" s="175"/>
      <c r="V41" s="175"/>
      <c r="W41" s="175"/>
      <c r="X41" s="175"/>
      <c r="Y41" s="175"/>
      <c r="Z41" s="175"/>
      <c r="AA41" s="175"/>
      <c r="AB41" s="157">
        <v>37</v>
      </c>
      <c r="AC41" s="192" t="str">
        <f>IF(กรอกข้อมูลทั่วไป!U40=0,"",กรอกข้อมูลทั่วไป!U40)</f>
        <v/>
      </c>
      <c r="AD41" s="193" t="str">
        <f>IF(กรอกข้อมูลคะแนน!C42=0,"",IF(กรอกข้อมูลคะแนน!C42&lt;(กรอกข้อมูลคะแนน!$C$5/2),"มผ",กรอกข้อมูลคะแนน!C42))</f>
        <v/>
      </c>
      <c r="AE41" s="193" t="str">
        <f>IF(กรอกข้อมูลคะแนน!D42=0,"",IF(กรอกข้อมูลคะแนน!D42&lt;(กรอกข้อมูลคะแนน!$D$5/2),"มผ",กรอกข้อมูลคะแนน!D42))</f>
        <v/>
      </c>
      <c r="AF41" s="193" t="str">
        <f>IF(กรอกข้อมูลคะแนน!E42=0,"",IF(กรอกข้อมูลคะแนน!E42&lt;(กรอกข้อมูลคะแนน!$E$5/2),"มผ",กรอกข้อมูลคะแนน!E42))</f>
        <v/>
      </c>
      <c r="AG41" s="193" t="str">
        <f>IF(กรอกข้อมูลคะแนน!F42=0,"",IF(กรอกข้อมูลคะแนน!F42&lt;(กรอกข้อมูลคะแนน!$F$5/2),"มผ",กรอกข้อมูลคะแนน!F42))</f>
        <v/>
      </c>
      <c r="AH41" s="193" t="str">
        <f>IF(กรอกข้อมูลคะแนน!G42=0,"",IF(กรอกข้อมูลคะแนน!G42&lt;(กรอกข้อมูลคะแนน!$G$5/2),"มผ",กรอกข้อมูลคะแนน!G42))</f>
        <v/>
      </c>
      <c r="AI41" s="193" t="str">
        <f>IF(กรอกข้อมูลคะแนน!H42=0,"",IF(กรอกข้อมูลคะแนน!H42&lt;(กรอกข้อมูลคะแนน!$H$5/2),"มผ",กรอกข้อมูลคะแนน!H42))</f>
        <v/>
      </c>
      <c r="AJ41" s="193" t="str">
        <f>IF(กรอกข้อมูลคะแนน!I42=0,"",IF(กรอกข้อมูลคะแนน!I42&lt;(กรอกข้อมูลคะแนน!$I$5/2),"มผ",กรอกข้อมูลคะแนน!I42))</f>
        <v/>
      </c>
      <c r="AK41" s="193" t="str">
        <f>IF(กรอกข้อมูลคะแนน!K42=0,"",IF(กรอกข้อมูลคะแนน!K42&lt;(กรอกข้อมูลคะแนน!$K$5/2),"มผ",กรอกข้อมูลคะแนน!K42))</f>
        <v/>
      </c>
      <c r="AL41" s="193" t="str">
        <f>IF(กรอกข้อมูลคะแนน!L42=0,"",IF(กรอกข้อมูลคะแนน!L42&lt;(กรอกข้อมูลคะแนน!$L$5/2),"มผ",กรอกข้อมูลคะแนน!L42))</f>
        <v/>
      </c>
      <c r="AM41" s="193" t="str">
        <f>IF(กรอกข้อมูลคะแนน!M42=0,"",IF(กรอกข้อมูลคะแนน!M42&lt;(กรอกข้อมูลคะแนน!$M$5/2),"มผ",กรอกข้อมูลคะแนน!M42))</f>
        <v/>
      </c>
      <c r="AN41" s="193" t="str">
        <f>IF(กรอกข้อมูลคะแนน!N42=0,"",IF(กรอกข้อมูลคะแนน!N42&lt;(กรอกข้อมูลคะแนน!$N$5/2),"มผ",กรอกข้อมูลคะแนน!N42))</f>
        <v/>
      </c>
      <c r="AO41" s="157">
        <v>37</v>
      </c>
      <c r="AP41" s="192" t="str">
        <f>IF(กรอกข้อมูลทั่วไป!U40=0,"",กรอกข้อมูลทั่วไป!U40)</f>
        <v/>
      </c>
      <c r="AQ41" s="193" t="str">
        <f>IF(กรอกข้อมูลคะแนน!O42=0,"",IF(กรอกข้อมูลคะแนน!O42&lt;(กรอกข้อมูลคะแนน!$O$5/2),"มผ",กรอกข้อมูลคะแนน!O42))</f>
        <v/>
      </c>
      <c r="AR41" s="193" t="str">
        <f>IF(กรอกข้อมูลคะแนน!P42=0,"",IF(กรอกข้อมูลคะแนน!P42&lt;(กรอกข้อมูลคะแนน!$P$5/2),"มผ",กรอกข้อมูลคะแนน!P42))</f>
        <v/>
      </c>
      <c r="AS41" s="193" t="str">
        <f>IF(กรอกข้อมูลคะแนน!Q42=0,"",IF(กรอกข้อมูลคะแนน!Q42&lt;(กรอกข้อมูลคะแนน!$Q$5/2),"มผ",กรอกข้อมูลคะแนน!Q42))</f>
        <v/>
      </c>
      <c r="AT41" s="193" t="str">
        <f>IF(กรอกข้อมูลคะแนน!S42=0,"",IF(กรอกข้อมูลคะแนน!S42&lt;(กรอกข้อมูลคะแนน!$S$5/2),"มผ",กรอกข้อมูลคะแนน!S42))</f>
        <v/>
      </c>
      <c r="AU41" s="193" t="str">
        <f>IF(กรอกข้อมูลคะแนน!T42=0,"",IF(กรอกข้อมูลคะแนน!T42&lt;(กรอกข้อมูลคะแนน!$T$5/2),"มผ",กรอกข้อมูลคะแนน!T42))</f>
        <v/>
      </c>
      <c r="AV41" s="193" t="str">
        <f>IF(กรอกข้อมูลคะแนน!U42=0,"",IF(กรอกข้อมูลคะแนน!U42&lt;(กรอกข้อมูลคะแนน!$U$5/2),"มผ",กรอกข้อมูลคะแนน!U42))</f>
        <v/>
      </c>
      <c r="AW41" s="193" t="str">
        <f>IF(กรอกข้อมูลคะแนน!V42=0,"",IF(กรอกข้อมูลคะแนน!V42&lt;(กรอกข้อมูลคะแนน!$V$5/2),"มผ",กรอกข้อมูลคะแนน!V42))</f>
        <v/>
      </c>
      <c r="AX41" s="193" t="str">
        <f>IF(กรอกข้อมูลคะแนน!W42=0,"",IF(กรอกข้อมูลคะแนน!W42&lt;(กรอกข้อมูลคะแนน!$W$5/2),"มผ",กรอกข้อมูลคะแนน!W42))</f>
        <v/>
      </c>
      <c r="AY41" s="193" t="str">
        <f>IF(กรอกข้อมูลคะแนน!X42=0,"",IF(กรอกข้อมูลคะแนน!X42&lt;(กรอกข้อมูลคะแนน!$X$5/2),"มผ",กรอกข้อมูลคะแนน!X42))</f>
        <v/>
      </c>
      <c r="AZ41" s="193" t="str">
        <f>IF(กรอกข้อมูลคะแนน!Y42=0,"",IF(กรอกข้อมูลคะแนน!Y42&lt;(กรอกข้อมูลคะแนน!$Y$5/2),"มผ",กรอกข้อมูลคะแนน!Y42))</f>
        <v/>
      </c>
      <c r="BA41" s="194" t="str">
        <f>IF(กรอกข้อมูลคะแนน!AA42=0,"",กรอกข้อมูลคะแนน!AA42)</f>
        <v/>
      </c>
      <c r="BB41" s="157">
        <v>37</v>
      </c>
      <c r="BC41" s="192" t="str">
        <f>IF(กรอกข้อมูลทั่วไป!U40=0,"",กรอกข้อมูลทั่วไป!U40)</f>
        <v/>
      </c>
      <c r="BD41" s="193" t="str">
        <f>IF(กรอกข้อมูลคะแนน!AB42=0,"",IF(กรอกข้อมูลคะแนน!AB42&lt;(กรอกข้อมูลคะแนน!$AB$5/2),"มผ",กรอกข้อมูลคะแนน!AB42))</f>
        <v/>
      </c>
      <c r="BE41" s="193" t="str">
        <f>IF(กรอกข้อมูลคะแนน!AC42=0,"",IF(กรอกข้อมูลคะแนน!AC42&lt;(กรอกข้อมูลคะแนน!$AC$5/2),"มผ",กรอกข้อมูลคะแนน!AC42))</f>
        <v/>
      </c>
      <c r="BF41" s="193" t="str">
        <f>IF(กรอกข้อมูลคะแนน!AD42=0,"",IF(กรอกข้อมูลคะแนน!AD42&lt;(กรอกข้อมูลคะแนน!$AD$5/2),"มผ",กรอกข้อมูลคะแนน!AD42))</f>
        <v/>
      </c>
      <c r="BG41" s="193" t="str">
        <f>IF(กรอกข้อมูลคะแนน!AE42=0,"",IF(กรอกข้อมูลคะแนน!AE42&lt;(กรอกข้อมูลคะแนน!$AE$5/2),"มผ",กรอกข้อมูลคะแนน!AE42))</f>
        <v/>
      </c>
      <c r="BH41" s="193" t="str">
        <f>IF(กรอกข้อมูลคะแนน!AF42=0,"",IF(กรอกข้อมูลคะแนน!AF42&lt;(กรอกข้อมูลคะแนน!$AF$5/2),"มผ",กรอกข้อมูลคะแนน!AF42))</f>
        <v/>
      </c>
      <c r="BI41" s="193" t="str">
        <f>IF(กรอกข้อมูลคะแนน!AG42=0,"",IF(กรอกข้อมูลคะแนน!AG42&lt;(กรอกข้อมูลคะแนน!$AG$5/2),"มผ",กรอกข้อมูลคะแนน!AG42))</f>
        <v/>
      </c>
      <c r="BJ41" s="193" t="str">
        <f>IF(กรอกข้อมูลคะแนน!AH42=0,"",IF(กรอกข้อมูลคะแนน!AH42&lt;(กรอกข้อมูลคะแนน!$AH$5/2),"มผ",กรอกข้อมูลคะแนน!AH42))</f>
        <v/>
      </c>
      <c r="BK41" s="193" t="str">
        <f>IF(กรอกข้อมูลคะแนน!AJ42=0,"",IF(กรอกข้อมูลคะแนน!AJ42&lt;(กรอกข้อมูลคะแนน!$AJ$5/2),"มผ",กรอกข้อมูลคะแนน!AJ42))</f>
        <v/>
      </c>
      <c r="BL41" s="193" t="str">
        <f>IF(กรอกข้อมูลคะแนน!AK42=0,"",IF(กรอกข้อมูลคะแนน!AK42&lt;(กรอกข้อมูลคะแนน!$AK$5/2),"มผ",กรอกข้อมูลคะแนน!AK42))</f>
        <v/>
      </c>
      <c r="BM41" s="193" t="str">
        <f>IF(กรอกข้อมูลคะแนน!AL42=0,"",IF(กรอกข้อมูลคะแนน!AL42&lt;(กรอกข้อมูลคะแนน!$AL$5/2),"มผ",กรอกข้อมูลคะแนน!AL42))</f>
        <v/>
      </c>
      <c r="BN41" s="193" t="str">
        <f>IF(กรอกข้อมูลคะแนน!AM42=0,"",IF(กรอกข้อมูลคะแนน!AM42&lt;(กรอกข้อมูลคะแนน!$AM$5/2),"มผ",กรอกข้อมูลคะแนน!AM42))</f>
        <v/>
      </c>
      <c r="BO41" s="157">
        <v>37</v>
      </c>
      <c r="BP41" s="192" t="str">
        <f t="shared" si="2"/>
        <v/>
      </c>
      <c r="BQ41" s="193" t="str">
        <f>IF(กรอกข้อมูลคะแนน!AN42=0,"",IF(กรอกข้อมูลคะแนน!AN42&lt;(กรอกข้อมูลคะแนน!$AN$5/2),"มผ",กรอกข้อมูลคะแนน!AN42))</f>
        <v/>
      </c>
      <c r="BR41" s="193" t="str">
        <f>IF(กรอกข้อมูลคะแนน!AO42=0,"",IF(กรอกข้อมูลคะแนน!AO42&lt;(กรอกข้อมูลคะแนน!$AO$5/2),"มผ",กรอกข้อมูลคะแนน!AO42))</f>
        <v/>
      </c>
      <c r="BS41" s="193" t="str">
        <f>IF(กรอกข้อมูลคะแนน!AP42=0,"",IF(กรอกข้อมูลคะแนน!AP42&lt;(กรอกข้อมูลคะแนน!$AP$5/2),"มผ",กรอกข้อมูลคะแนน!AP42))</f>
        <v/>
      </c>
      <c r="BT41" s="193" t="str">
        <f>IF(กรอกข้อมูลคะแนน!AR42=0,"",IF(กรอกข้อมูลคะแนน!AR42&lt;(กรอกข้อมูลคะแนน!$AR$5/2),"มผ",กรอกข้อมูลคะแนน!AR42))</f>
        <v/>
      </c>
      <c r="BU41" s="193" t="str">
        <f>IF(กรอกข้อมูลคะแนน!AS42=0,"",IF(กรอกข้อมูลคะแนน!AS42&lt;(กรอกข้อมูลคะแนน!$AS$5/2),"มผ",กรอกข้อมูลคะแนน!AS42))</f>
        <v/>
      </c>
      <c r="BV41" s="193" t="str">
        <f>IF(กรอกข้อมูลคะแนน!AT42=0,"",IF(กรอกข้อมูลคะแนน!AT42&lt;(กรอกข้อมูลคะแนน!$AT$5/2),"มผ",กรอกข้อมูลคะแนน!AT42))</f>
        <v/>
      </c>
      <c r="BW41" s="193" t="str">
        <f>IF(กรอกข้อมูลคะแนน!AU42=0,"",IF(กรอกข้อมูลคะแนน!AU42&lt;(กรอกข้อมูลคะแนน!$AU$5/2),"มผ",กรอกข้อมูลคะแนน!AU42))</f>
        <v/>
      </c>
      <c r="BX41" s="193" t="str">
        <f>IF(กรอกข้อมูลคะแนน!AV42=0,"",IF(กรอกข้อมูลคะแนน!AV42&lt;(กรอกข้อมูลคะแนน!$AV$5/2),"มผ",กรอกข้อมูลคะแนน!AV42))</f>
        <v/>
      </c>
      <c r="BY41" s="193" t="str">
        <f>IF(กรอกข้อมูลคะแนน!AW42=0,"",IF(กรอกข้อมูลคะแนน!AW42&lt;(กรอกข้อมูลคะแนน!$AW$5/2),"มผ",กรอกข้อมูลคะแนน!AW42))</f>
        <v/>
      </c>
      <c r="BZ41" s="193" t="str">
        <f>IF(กรอกข้อมูลคะแนน!AX42=0,"",IF(กรอกข้อมูลคะแนน!AX42&lt;(กรอกข้อมูลคะแนน!$AX$5/2),"มผ",กรอกข้อมูลคะแนน!AX42))</f>
        <v/>
      </c>
      <c r="CA41" s="194" t="str">
        <f>IF(กรอกข้อมูลคะแนน!AZ42=0,"",กรอกข้อมูลคะแนน!AZ42)</f>
        <v/>
      </c>
      <c r="CB41" s="157">
        <v>37</v>
      </c>
      <c r="CC41" s="194" t="str">
        <f t="shared" si="3"/>
        <v/>
      </c>
      <c r="CD41" s="194" t="str">
        <f t="shared" si="4"/>
        <v/>
      </c>
      <c r="CE41" s="195" t="str">
        <f>IF(กรอกข้อมูลคะแนน!BD42=0,"",กรอกข้อมูลคะแนน!BD42)</f>
        <v/>
      </c>
      <c r="CF41" s="195" t="str">
        <f>IF(กรอกข้อมูลคะแนน!BC42=0,"",กรอกข้อมูลคะแนน!BC42)</f>
        <v/>
      </c>
      <c r="CG41" s="195" t="str">
        <f t="shared" si="0"/>
        <v/>
      </c>
      <c r="CH41" s="195" t="str">
        <f>IF(กรอกข้อมูลคะแนน!BH42=0,"",กรอกข้อมูลคะแนน!BH42)</f>
        <v/>
      </c>
      <c r="CI41" s="195" t="str">
        <f>IF(กรอกข้อมูลคะแนน!BF42=0,"",กรอกข้อมูลคะแนน!BF42)</f>
        <v/>
      </c>
      <c r="CJ41" s="195" t="str">
        <f t="shared" si="1"/>
        <v/>
      </c>
      <c r="CK41" s="178" t="str">
        <f t="shared" si="5"/>
        <v/>
      </c>
      <c r="CL41" s="178" t="str">
        <f t="shared" si="6"/>
        <v/>
      </c>
      <c r="CM41" s="195" t="str">
        <f t="shared" si="7"/>
        <v/>
      </c>
      <c r="CN41" s="194" t="str">
        <f>IF(CM41="","",IF(CM41="ร","ร",VLOOKUP(CM41,ช่วงคะแนน!$H$8:$I$15,2)))</f>
        <v/>
      </c>
      <c r="CO41" s="196"/>
      <c r="CP41" s="202">
        <v>37</v>
      </c>
      <c r="CQ41" s="198" t="str">
        <f>IF(กรอกข้อมูลคะแนน!CD42=0,"",กรอกข้อมูลคะแนน!CD42)</f>
        <v/>
      </c>
      <c r="CR41" s="198" t="str">
        <f>IF(กรอกข้อมูลคะแนน!CE42=0,"",กรอกข้อมูลคะแนน!CE42)</f>
        <v/>
      </c>
      <c r="CS41" s="198" t="str">
        <f>IF(กรอกข้อมูลคะแนน!CF42=0,"",กรอกข้อมูลคะแนน!CF42)</f>
        <v/>
      </c>
      <c r="CT41" s="198" t="str">
        <f>IF(กรอกข้อมูลคะแนน!CG42=0,"",กรอกข้อมูลคะแนน!CG42)</f>
        <v/>
      </c>
      <c r="CU41" s="198" t="str">
        <f>IF(กรอกข้อมูลคะแนน!CH42=0,"",กรอกข้อมูลคะแนน!CH42)</f>
        <v/>
      </c>
      <c r="CV41" s="198" t="str">
        <f>IF(กรอกข้อมูลคะแนน!CI42=0,"",กรอกข้อมูลคะแนน!CI42)</f>
        <v/>
      </c>
      <c r="CW41" s="198" t="str">
        <f>IF(กรอกข้อมูลคะแนน!CJ42=0,"",กรอกข้อมูลคะแนน!CJ42)</f>
        <v/>
      </c>
      <c r="CX41" s="198" t="str">
        <f>IF(กรอกข้อมูลคะแนน!CK42=0,"",กรอกข้อมูลคะแนน!CK42)</f>
        <v/>
      </c>
      <c r="CY41" s="199" t="str">
        <f t="shared" si="8"/>
        <v/>
      </c>
      <c r="CZ41" s="200"/>
      <c r="DA41" s="202">
        <v>37</v>
      </c>
      <c r="DB41" s="201" t="str">
        <f>IF(กรอกข้อมูลคะแนน!CM42=0,"",กรอกข้อมูลคะแนน!CM42)</f>
        <v/>
      </c>
      <c r="DC41" s="201" t="str">
        <f>IF(กรอกข้อมูลคะแนน!CN42=0,"",กรอกข้อมูลคะแนน!CN42)</f>
        <v/>
      </c>
      <c r="DD41" s="201" t="str">
        <f>IF(กรอกข้อมูลคะแนน!CO42=0,"",กรอกข้อมูลคะแนน!CO42)</f>
        <v/>
      </c>
      <c r="DE41" s="201" t="str">
        <f>IF(กรอกข้อมูลคะแนน!CP42=0,"",กรอกข้อมูลคะแนน!CP42)</f>
        <v/>
      </c>
      <c r="DF41" s="201" t="str">
        <f>IF(กรอกข้อมูลคะแนน!CQ42=0,"",กรอกข้อมูลคะแนน!CQ42)</f>
        <v/>
      </c>
      <c r="DG41" s="201" t="str">
        <f>IF(กรอกข้อมูลคะแนน!CR42=0,"",กรอกข้อมูลคะแนน!CR42)</f>
        <v/>
      </c>
      <c r="DH41" s="201" t="str">
        <f>IF(กรอกข้อมูลคะแนน!CS42=0,"",กรอกข้อมูลคะแนน!CS42)</f>
        <v/>
      </c>
      <c r="DI41" s="201" t="str">
        <f>IF(กรอกข้อมูลคะแนน!CT42=0,"",กรอกข้อมูลคะแนน!CT42)</f>
        <v/>
      </c>
      <c r="DJ41" s="201" t="str">
        <f>IF(กรอกข้อมูลคะแนน!CU42=0,"",กรอกข้อมูลคะแนน!CU42)</f>
        <v/>
      </c>
      <c r="DK41" s="201" t="str">
        <f>IF(กรอกข้อมูลคะแนน!CV42=0,"",กรอกข้อมูลคะแนน!CV42)</f>
        <v/>
      </c>
      <c r="DL41" s="201" t="str">
        <f>IF(กรอกข้อมูลคะแนน!CW42=0,"",กรอกข้อมูลคะแนน!CW42)</f>
        <v/>
      </c>
      <c r="DM41" s="201" t="str">
        <f>IF(กรอกข้อมูลคะแนน!CX42=0,"",กรอกข้อมูลคะแนน!CX42)</f>
        <v/>
      </c>
      <c r="DN41" s="201" t="str">
        <f>IF(กรอกข้อมูลคะแนน!CY42=0,"",กรอกข้อมูลคะแนน!CY42)</f>
        <v/>
      </c>
      <c r="DO41" s="201" t="str">
        <f>IF(กรอกข้อมูลคะแนน!CZ42=0,"",กรอกข้อมูลคะแนน!CZ42)</f>
        <v/>
      </c>
      <c r="DP41" s="201" t="str">
        <f>IF(กรอกข้อมูลคะแนน!DA42=0,"",กรอกข้อมูลคะแนน!DA42)</f>
        <v/>
      </c>
      <c r="DQ41" s="199" t="str">
        <f>IF(กรอกข้อมูลคะแนน!DB42=0,"",IF(กรอกข้อมูลคะแนน!DB42="ร","ร",IF(กรอกข้อมูลคะแนน!DB42&gt;7.9,3,IF(กรอกข้อมูลคะแนน!DB42&gt;5.9,2,IF(กรอกข้อมูลคะแนน!DB42&gt;4.9,1,0)))))</f>
        <v/>
      </c>
    </row>
    <row r="42" spans="1:121" ht="17.100000000000001" customHeight="1" x14ac:dyDescent="0.3">
      <c r="A42" s="210" t="s">
        <v>129</v>
      </c>
      <c r="B42" s="175"/>
      <c r="C42" s="175"/>
      <c r="D42" s="175"/>
      <c r="E42" s="175"/>
      <c r="F42" s="175"/>
      <c r="G42" s="175"/>
      <c r="H42" s="175"/>
      <c r="I42" s="215"/>
      <c r="J42" s="204"/>
      <c r="K42" s="175"/>
      <c r="L42" s="175"/>
      <c r="M42" s="175"/>
      <c r="N42" s="175"/>
      <c r="O42" s="175"/>
      <c r="AB42" s="157">
        <v>38</v>
      </c>
      <c r="AC42" s="192" t="str">
        <f>IF(กรอกข้อมูลทั่วไป!U41=0,"",กรอกข้อมูลทั่วไป!U41)</f>
        <v/>
      </c>
      <c r="AD42" s="193" t="str">
        <f>IF(กรอกข้อมูลคะแนน!C43=0,"",IF(กรอกข้อมูลคะแนน!C43&lt;(กรอกข้อมูลคะแนน!$C$5/2),"มผ",กรอกข้อมูลคะแนน!C43))</f>
        <v/>
      </c>
      <c r="AE42" s="193" t="str">
        <f>IF(กรอกข้อมูลคะแนน!D43=0,"",IF(กรอกข้อมูลคะแนน!D43&lt;(กรอกข้อมูลคะแนน!$D$5/2),"มผ",กรอกข้อมูลคะแนน!D43))</f>
        <v/>
      </c>
      <c r="AF42" s="193" t="str">
        <f>IF(กรอกข้อมูลคะแนน!E43=0,"",IF(กรอกข้อมูลคะแนน!E43&lt;(กรอกข้อมูลคะแนน!$E$5/2),"มผ",กรอกข้อมูลคะแนน!E43))</f>
        <v/>
      </c>
      <c r="AG42" s="193" t="str">
        <f>IF(กรอกข้อมูลคะแนน!F43=0,"",IF(กรอกข้อมูลคะแนน!F43&lt;(กรอกข้อมูลคะแนน!$F$5/2),"มผ",กรอกข้อมูลคะแนน!F43))</f>
        <v/>
      </c>
      <c r="AH42" s="193" t="str">
        <f>IF(กรอกข้อมูลคะแนน!G43=0,"",IF(กรอกข้อมูลคะแนน!G43&lt;(กรอกข้อมูลคะแนน!$G$5/2),"มผ",กรอกข้อมูลคะแนน!G43))</f>
        <v/>
      </c>
      <c r="AI42" s="193" t="str">
        <f>IF(กรอกข้อมูลคะแนน!H43=0,"",IF(กรอกข้อมูลคะแนน!H43&lt;(กรอกข้อมูลคะแนน!$H$5/2),"มผ",กรอกข้อมูลคะแนน!H43))</f>
        <v/>
      </c>
      <c r="AJ42" s="193" t="str">
        <f>IF(กรอกข้อมูลคะแนน!I43=0,"",IF(กรอกข้อมูลคะแนน!I43&lt;(กรอกข้อมูลคะแนน!$I$5/2),"มผ",กรอกข้อมูลคะแนน!I43))</f>
        <v/>
      </c>
      <c r="AK42" s="193" t="str">
        <f>IF(กรอกข้อมูลคะแนน!K43=0,"",IF(กรอกข้อมูลคะแนน!K43&lt;(กรอกข้อมูลคะแนน!$K$5/2),"มผ",กรอกข้อมูลคะแนน!K43))</f>
        <v/>
      </c>
      <c r="AL42" s="193" t="str">
        <f>IF(กรอกข้อมูลคะแนน!L43=0,"",IF(กรอกข้อมูลคะแนน!L43&lt;(กรอกข้อมูลคะแนน!$L$5/2),"มผ",กรอกข้อมูลคะแนน!L43))</f>
        <v/>
      </c>
      <c r="AM42" s="193" t="str">
        <f>IF(กรอกข้อมูลคะแนน!M43=0,"",IF(กรอกข้อมูลคะแนน!M43&lt;(กรอกข้อมูลคะแนน!$M$5/2),"มผ",กรอกข้อมูลคะแนน!M43))</f>
        <v/>
      </c>
      <c r="AN42" s="193" t="str">
        <f>IF(กรอกข้อมูลคะแนน!N43=0,"",IF(กรอกข้อมูลคะแนน!N43&lt;(กรอกข้อมูลคะแนน!$N$5/2),"มผ",กรอกข้อมูลคะแนน!N43))</f>
        <v/>
      </c>
      <c r="AO42" s="157">
        <v>38</v>
      </c>
      <c r="AP42" s="192" t="str">
        <f>IF(กรอกข้อมูลทั่วไป!U41=0,"",กรอกข้อมูลทั่วไป!U41)</f>
        <v/>
      </c>
      <c r="AQ42" s="193" t="str">
        <f>IF(กรอกข้อมูลคะแนน!O43=0,"",IF(กรอกข้อมูลคะแนน!O43&lt;(กรอกข้อมูลคะแนน!$O$5/2),"มผ",กรอกข้อมูลคะแนน!O43))</f>
        <v/>
      </c>
      <c r="AR42" s="193" t="str">
        <f>IF(กรอกข้อมูลคะแนน!P43=0,"",IF(กรอกข้อมูลคะแนน!P43&lt;(กรอกข้อมูลคะแนน!$P$5/2),"มผ",กรอกข้อมูลคะแนน!P43))</f>
        <v/>
      </c>
      <c r="AS42" s="193" t="str">
        <f>IF(กรอกข้อมูลคะแนน!Q43=0,"",IF(กรอกข้อมูลคะแนน!Q43&lt;(กรอกข้อมูลคะแนน!$Q$5/2),"มผ",กรอกข้อมูลคะแนน!Q43))</f>
        <v/>
      </c>
      <c r="AT42" s="193" t="str">
        <f>IF(กรอกข้อมูลคะแนน!S43=0,"",IF(กรอกข้อมูลคะแนน!S43&lt;(กรอกข้อมูลคะแนน!$S$5/2),"มผ",กรอกข้อมูลคะแนน!S43))</f>
        <v/>
      </c>
      <c r="AU42" s="193" t="str">
        <f>IF(กรอกข้อมูลคะแนน!T43=0,"",IF(กรอกข้อมูลคะแนน!T43&lt;(กรอกข้อมูลคะแนน!$T$5/2),"มผ",กรอกข้อมูลคะแนน!T43))</f>
        <v/>
      </c>
      <c r="AV42" s="193" t="str">
        <f>IF(กรอกข้อมูลคะแนน!U43=0,"",IF(กรอกข้อมูลคะแนน!U43&lt;(กรอกข้อมูลคะแนน!$U$5/2),"มผ",กรอกข้อมูลคะแนน!U43))</f>
        <v/>
      </c>
      <c r="AW42" s="193" t="str">
        <f>IF(กรอกข้อมูลคะแนน!V43=0,"",IF(กรอกข้อมูลคะแนน!V43&lt;(กรอกข้อมูลคะแนน!$V$5/2),"มผ",กรอกข้อมูลคะแนน!V43))</f>
        <v/>
      </c>
      <c r="AX42" s="193" t="str">
        <f>IF(กรอกข้อมูลคะแนน!W43=0,"",IF(กรอกข้อมูลคะแนน!W43&lt;(กรอกข้อมูลคะแนน!$W$5/2),"มผ",กรอกข้อมูลคะแนน!W43))</f>
        <v/>
      </c>
      <c r="AY42" s="193" t="str">
        <f>IF(กรอกข้อมูลคะแนน!X43=0,"",IF(กรอกข้อมูลคะแนน!X43&lt;(กรอกข้อมูลคะแนน!$X$5/2),"มผ",กรอกข้อมูลคะแนน!X43))</f>
        <v/>
      </c>
      <c r="AZ42" s="193" t="str">
        <f>IF(กรอกข้อมูลคะแนน!Y43=0,"",IF(กรอกข้อมูลคะแนน!Y43&lt;(กรอกข้อมูลคะแนน!$Y$5/2),"มผ",กรอกข้อมูลคะแนน!Y43))</f>
        <v/>
      </c>
      <c r="BA42" s="194" t="str">
        <f>IF(กรอกข้อมูลคะแนน!AA43=0,"",กรอกข้อมูลคะแนน!AA43)</f>
        <v/>
      </c>
      <c r="BB42" s="157">
        <v>38</v>
      </c>
      <c r="BC42" s="192" t="str">
        <f>IF(กรอกข้อมูลทั่วไป!U41=0,"",กรอกข้อมูลทั่วไป!U41)</f>
        <v/>
      </c>
      <c r="BD42" s="193" t="str">
        <f>IF(กรอกข้อมูลคะแนน!AB43=0,"",IF(กรอกข้อมูลคะแนน!AB43&lt;(กรอกข้อมูลคะแนน!$AB$5/2),"มผ",กรอกข้อมูลคะแนน!AB43))</f>
        <v/>
      </c>
      <c r="BE42" s="193" t="str">
        <f>IF(กรอกข้อมูลคะแนน!AC43=0,"",IF(กรอกข้อมูลคะแนน!AC43&lt;(กรอกข้อมูลคะแนน!$AC$5/2),"มผ",กรอกข้อมูลคะแนน!AC43))</f>
        <v/>
      </c>
      <c r="BF42" s="193" t="str">
        <f>IF(กรอกข้อมูลคะแนน!AD43=0,"",IF(กรอกข้อมูลคะแนน!AD43&lt;(กรอกข้อมูลคะแนน!$AD$5/2),"มผ",กรอกข้อมูลคะแนน!AD43))</f>
        <v/>
      </c>
      <c r="BG42" s="193" t="str">
        <f>IF(กรอกข้อมูลคะแนน!AE43=0,"",IF(กรอกข้อมูลคะแนน!AE43&lt;(กรอกข้อมูลคะแนน!$AE$5/2),"มผ",กรอกข้อมูลคะแนน!AE43))</f>
        <v/>
      </c>
      <c r="BH42" s="193" t="str">
        <f>IF(กรอกข้อมูลคะแนน!AF43=0,"",IF(กรอกข้อมูลคะแนน!AF43&lt;(กรอกข้อมูลคะแนน!$AF$5/2),"มผ",กรอกข้อมูลคะแนน!AF43))</f>
        <v/>
      </c>
      <c r="BI42" s="193" t="str">
        <f>IF(กรอกข้อมูลคะแนน!AG43=0,"",IF(กรอกข้อมูลคะแนน!AG43&lt;(กรอกข้อมูลคะแนน!$AG$5/2),"มผ",กรอกข้อมูลคะแนน!AG43))</f>
        <v/>
      </c>
      <c r="BJ42" s="193" t="str">
        <f>IF(กรอกข้อมูลคะแนน!AH43=0,"",IF(กรอกข้อมูลคะแนน!AH43&lt;(กรอกข้อมูลคะแนน!$AH$5/2),"มผ",กรอกข้อมูลคะแนน!AH43))</f>
        <v/>
      </c>
      <c r="BK42" s="193" t="str">
        <f>IF(กรอกข้อมูลคะแนน!AJ43=0,"",IF(กรอกข้อมูลคะแนน!AJ43&lt;(กรอกข้อมูลคะแนน!$AJ$5/2),"มผ",กรอกข้อมูลคะแนน!AJ43))</f>
        <v/>
      </c>
      <c r="BL42" s="193" t="str">
        <f>IF(กรอกข้อมูลคะแนน!AK43=0,"",IF(กรอกข้อมูลคะแนน!AK43&lt;(กรอกข้อมูลคะแนน!$AK$5/2),"มผ",กรอกข้อมูลคะแนน!AK43))</f>
        <v/>
      </c>
      <c r="BM42" s="193" t="str">
        <f>IF(กรอกข้อมูลคะแนน!AL43=0,"",IF(กรอกข้อมูลคะแนน!AL43&lt;(กรอกข้อมูลคะแนน!$AL$5/2),"มผ",กรอกข้อมูลคะแนน!AL43))</f>
        <v/>
      </c>
      <c r="BN42" s="193" t="str">
        <f>IF(กรอกข้อมูลคะแนน!AM43=0,"",IF(กรอกข้อมูลคะแนน!AM43&lt;(กรอกข้อมูลคะแนน!$AM$5/2),"มผ",กรอกข้อมูลคะแนน!AM43))</f>
        <v/>
      </c>
      <c r="BO42" s="157">
        <v>38</v>
      </c>
      <c r="BP42" s="192" t="str">
        <f t="shared" si="2"/>
        <v/>
      </c>
      <c r="BQ42" s="193" t="str">
        <f>IF(กรอกข้อมูลคะแนน!AN43=0,"",IF(กรอกข้อมูลคะแนน!AN43&lt;(กรอกข้อมูลคะแนน!$AN$5/2),"มผ",กรอกข้อมูลคะแนน!AN43))</f>
        <v/>
      </c>
      <c r="BR42" s="193" t="str">
        <f>IF(กรอกข้อมูลคะแนน!AO43=0,"",IF(กรอกข้อมูลคะแนน!AO43&lt;(กรอกข้อมูลคะแนน!$AO$5/2),"มผ",กรอกข้อมูลคะแนน!AO43))</f>
        <v/>
      </c>
      <c r="BS42" s="193" t="str">
        <f>IF(กรอกข้อมูลคะแนน!AP43=0,"",IF(กรอกข้อมูลคะแนน!AP43&lt;(กรอกข้อมูลคะแนน!$AP$5/2),"มผ",กรอกข้อมูลคะแนน!AP43))</f>
        <v/>
      </c>
      <c r="BT42" s="193" t="str">
        <f>IF(กรอกข้อมูลคะแนน!AR43=0,"",IF(กรอกข้อมูลคะแนน!AR43&lt;(กรอกข้อมูลคะแนน!$AR$5/2),"มผ",กรอกข้อมูลคะแนน!AR43))</f>
        <v/>
      </c>
      <c r="BU42" s="193" t="str">
        <f>IF(กรอกข้อมูลคะแนน!AS43=0,"",IF(กรอกข้อมูลคะแนน!AS43&lt;(กรอกข้อมูลคะแนน!$AS$5/2),"มผ",กรอกข้อมูลคะแนน!AS43))</f>
        <v/>
      </c>
      <c r="BV42" s="193" t="str">
        <f>IF(กรอกข้อมูลคะแนน!AT43=0,"",IF(กรอกข้อมูลคะแนน!AT43&lt;(กรอกข้อมูลคะแนน!$AT$5/2),"มผ",กรอกข้อมูลคะแนน!AT43))</f>
        <v/>
      </c>
      <c r="BW42" s="193" t="str">
        <f>IF(กรอกข้อมูลคะแนน!AU43=0,"",IF(กรอกข้อมูลคะแนน!AU43&lt;(กรอกข้อมูลคะแนน!$AU$5/2),"มผ",กรอกข้อมูลคะแนน!AU43))</f>
        <v/>
      </c>
      <c r="BX42" s="193" t="str">
        <f>IF(กรอกข้อมูลคะแนน!AV43=0,"",IF(กรอกข้อมูลคะแนน!AV43&lt;(กรอกข้อมูลคะแนน!$AV$5/2),"มผ",กรอกข้อมูลคะแนน!AV43))</f>
        <v/>
      </c>
      <c r="BY42" s="193" t="str">
        <f>IF(กรอกข้อมูลคะแนน!AW43=0,"",IF(กรอกข้อมูลคะแนน!AW43&lt;(กรอกข้อมูลคะแนน!$AW$5/2),"มผ",กรอกข้อมูลคะแนน!AW43))</f>
        <v/>
      </c>
      <c r="BZ42" s="193" t="str">
        <f>IF(กรอกข้อมูลคะแนน!AX43=0,"",IF(กรอกข้อมูลคะแนน!AX43&lt;(กรอกข้อมูลคะแนน!$AX$5/2),"มผ",กรอกข้อมูลคะแนน!AX43))</f>
        <v/>
      </c>
      <c r="CA42" s="194" t="str">
        <f>IF(กรอกข้อมูลคะแนน!AZ43=0,"",กรอกข้อมูลคะแนน!AZ43)</f>
        <v/>
      </c>
      <c r="CB42" s="157">
        <v>38</v>
      </c>
      <c r="CC42" s="194" t="str">
        <f t="shared" si="3"/>
        <v/>
      </c>
      <c r="CD42" s="194" t="str">
        <f t="shared" si="4"/>
        <v/>
      </c>
      <c r="CE42" s="195" t="str">
        <f>IF(กรอกข้อมูลคะแนน!BD43=0,"",กรอกข้อมูลคะแนน!BD43)</f>
        <v/>
      </c>
      <c r="CF42" s="195" t="str">
        <f>IF(กรอกข้อมูลคะแนน!BC43=0,"",กรอกข้อมูลคะแนน!BC43)</f>
        <v/>
      </c>
      <c r="CG42" s="195" t="str">
        <f t="shared" si="0"/>
        <v/>
      </c>
      <c r="CH42" s="195" t="str">
        <f>IF(กรอกข้อมูลคะแนน!BH43=0,"",กรอกข้อมูลคะแนน!BH43)</f>
        <v/>
      </c>
      <c r="CI42" s="195" t="str">
        <f>IF(กรอกข้อมูลคะแนน!BF43=0,"",กรอกข้อมูลคะแนน!BF43)</f>
        <v/>
      </c>
      <c r="CJ42" s="195" t="str">
        <f t="shared" si="1"/>
        <v/>
      </c>
      <c r="CK42" s="178" t="str">
        <f t="shared" si="5"/>
        <v/>
      </c>
      <c r="CL42" s="178" t="str">
        <f t="shared" si="6"/>
        <v/>
      </c>
      <c r="CM42" s="195" t="str">
        <f t="shared" si="7"/>
        <v/>
      </c>
      <c r="CN42" s="194" t="str">
        <f>IF(CM42="","",IF(CM42="ร","ร",VLOOKUP(CM42,ช่วงคะแนน!$H$8:$I$15,2)))</f>
        <v/>
      </c>
      <c r="CO42" s="196"/>
      <c r="CP42" s="202">
        <v>38</v>
      </c>
      <c r="CQ42" s="198" t="str">
        <f>IF(กรอกข้อมูลคะแนน!CD43=0,"",กรอกข้อมูลคะแนน!CD43)</f>
        <v/>
      </c>
      <c r="CR42" s="198" t="str">
        <f>IF(กรอกข้อมูลคะแนน!CE43=0,"",กรอกข้อมูลคะแนน!CE43)</f>
        <v/>
      </c>
      <c r="CS42" s="198" t="str">
        <f>IF(กรอกข้อมูลคะแนน!CF43=0,"",กรอกข้อมูลคะแนน!CF43)</f>
        <v/>
      </c>
      <c r="CT42" s="198" t="str">
        <f>IF(กรอกข้อมูลคะแนน!CG43=0,"",กรอกข้อมูลคะแนน!CG43)</f>
        <v/>
      </c>
      <c r="CU42" s="198" t="str">
        <f>IF(กรอกข้อมูลคะแนน!CH43=0,"",กรอกข้อมูลคะแนน!CH43)</f>
        <v/>
      </c>
      <c r="CV42" s="198" t="str">
        <f>IF(กรอกข้อมูลคะแนน!CI43=0,"",กรอกข้อมูลคะแนน!CI43)</f>
        <v/>
      </c>
      <c r="CW42" s="198" t="str">
        <f>IF(กรอกข้อมูลคะแนน!CJ43=0,"",กรอกข้อมูลคะแนน!CJ43)</f>
        <v/>
      </c>
      <c r="CX42" s="198" t="str">
        <f>IF(กรอกข้อมูลคะแนน!CK43=0,"",กรอกข้อมูลคะแนน!CK43)</f>
        <v/>
      </c>
      <c r="CY42" s="199" t="str">
        <f t="shared" si="8"/>
        <v/>
      </c>
      <c r="CZ42" s="200"/>
      <c r="DA42" s="202">
        <v>38</v>
      </c>
      <c r="DB42" s="201" t="str">
        <f>IF(กรอกข้อมูลคะแนน!CM43=0,"",กรอกข้อมูลคะแนน!CM43)</f>
        <v/>
      </c>
      <c r="DC42" s="201" t="str">
        <f>IF(กรอกข้อมูลคะแนน!CN43=0,"",กรอกข้อมูลคะแนน!CN43)</f>
        <v/>
      </c>
      <c r="DD42" s="201" t="str">
        <f>IF(กรอกข้อมูลคะแนน!CO43=0,"",กรอกข้อมูลคะแนน!CO43)</f>
        <v/>
      </c>
      <c r="DE42" s="201" t="str">
        <f>IF(กรอกข้อมูลคะแนน!CP43=0,"",กรอกข้อมูลคะแนน!CP43)</f>
        <v/>
      </c>
      <c r="DF42" s="201" t="str">
        <f>IF(กรอกข้อมูลคะแนน!CQ43=0,"",กรอกข้อมูลคะแนน!CQ43)</f>
        <v/>
      </c>
      <c r="DG42" s="201" t="str">
        <f>IF(กรอกข้อมูลคะแนน!CR43=0,"",กรอกข้อมูลคะแนน!CR43)</f>
        <v/>
      </c>
      <c r="DH42" s="201" t="str">
        <f>IF(กรอกข้อมูลคะแนน!CS43=0,"",กรอกข้อมูลคะแนน!CS43)</f>
        <v/>
      </c>
      <c r="DI42" s="201" t="str">
        <f>IF(กรอกข้อมูลคะแนน!CT43=0,"",กรอกข้อมูลคะแนน!CT43)</f>
        <v/>
      </c>
      <c r="DJ42" s="201" t="str">
        <f>IF(กรอกข้อมูลคะแนน!CU43=0,"",กรอกข้อมูลคะแนน!CU43)</f>
        <v/>
      </c>
      <c r="DK42" s="201" t="str">
        <f>IF(กรอกข้อมูลคะแนน!CV43=0,"",กรอกข้อมูลคะแนน!CV43)</f>
        <v/>
      </c>
      <c r="DL42" s="201" t="str">
        <f>IF(กรอกข้อมูลคะแนน!CW43=0,"",กรอกข้อมูลคะแนน!CW43)</f>
        <v/>
      </c>
      <c r="DM42" s="201" t="str">
        <f>IF(กรอกข้อมูลคะแนน!CX43=0,"",กรอกข้อมูลคะแนน!CX43)</f>
        <v/>
      </c>
      <c r="DN42" s="201" t="str">
        <f>IF(กรอกข้อมูลคะแนน!CY43=0,"",กรอกข้อมูลคะแนน!CY43)</f>
        <v/>
      </c>
      <c r="DO42" s="201" t="str">
        <f>IF(กรอกข้อมูลคะแนน!CZ43=0,"",กรอกข้อมูลคะแนน!CZ43)</f>
        <v/>
      </c>
      <c r="DP42" s="201" t="str">
        <f>IF(กรอกข้อมูลคะแนน!DA43=0,"",กรอกข้อมูลคะแนน!DA43)</f>
        <v/>
      </c>
      <c r="DQ42" s="199" t="str">
        <f>IF(กรอกข้อมูลคะแนน!DB43=0,"",IF(กรอกข้อมูลคะแนน!DB43="ร","ร",IF(กรอกข้อมูลคะแนน!DB43&gt;7.9,3,IF(กรอกข้อมูลคะแนน!DB43&gt;5.9,2,IF(กรอกข้อมูลคะแนน!DB43&gt;4.9,1,0)))))</f>
        <v/>
      </c>
    </row>
    <row r="43" spans="1:121" ht="17.100000000000001" customHeight="1" x14ac:dyDescent="0.3">
      <c r="B43" s="385" t="str">
        <f>"   "&amp;"("&amp;กรอกข้อมูลทั่วไป!D19&amp;")"</f>
        <v xml:space="preserve">   ()</v>
      </c>
      <c r="C43" s="385"/>
      <c r="D43" s="385"/>
      <c r="E43" s="385"/>
      <c r="F43" s="385"/>
      <c r="G43" s="385"/>
      <c r="H43" s="385"/>
      <c r="I43" s="175"/>
      <c r="J43" s="175"/>
      <c r="K43" s="175"/>
      <c r="L43" s="175"/>
      <c r="M43" s="175"/>
      <c r="N43" s="175"/>
      <c r="O43" s="175"/>
      <c r="AB43" s="157">
        <v>39</v>
      </c>
      <c r="AC43" s="192" t="str">
        <f>IF(กรอกข้อมูลทั่วไป!U42=0,"",กรอกข้อมูลทั่วไป!U42)</f>
        <v/>
      </c>
      <c r="AD43" s="193" t="str">
        <f>IF(กรอกข้อมูลคะแนน!C44=0,"",IF(กรอกข้อมูลคะแนน!C44&lt;(กรอกข้อมูลคะแนน!$C$5/2),"มผ",กรอกข้อมูลคะแนน!C44))</f>
        <v/>
      </c>
      <c r="AE43" s="193" t="str">
        <f>IF(กรอกข้อมูลคะแนน!D44=0,"",IF(กรอกข้อมูลคะแนน!D44&lt;(กรอกข้อมูลคะแนน!$D$5/2),"มผ",กรอกข้อมูลคะแนน!D44))</f>
        <v/>
      </c>
      <c r="AF43" s="193" t="str">
        <f>IF(กรอกข้อมูลคะแนน!E44=0,"",IF(กรอกข้อมูลคะแนน!E44&lt;(กรอกข้อมูลคะแนน!$E$5/2),"มผ",กรอกข้อมูลคะแนน!E44))</f>
        <v/>
      </c>
      <c r="AG43" s="193" t="str">
        <f>IF(กรอกข้อมูลคะแนน!F44=0,"",IF(กรอกข้อมูลคะแนน!F44&lt;(กรอกข้อมูลคะแนน!$F$5/2),"มผ",กรอกข้อมูลคะแนน!F44))</f>
        <v/>
      </c>
      <c r="AH43" s="193" t="str">
        <f>IF(กรอกข้อมูลคะแนน!G44=0,"",IF(กรอกข้อมูลคะแนน!G44&lt;(กรอกข้อมูลคะแนน!$G$5/2),"มผ",กรอกข้อมูลคะแนน!G44))</f>
        <v/>
      </c>
      <c r="AI43" s="193" t="str">
        <f>IF(กรอกข้อมูลคะแนน!H44=0,"",IF(กรอกข้อมูลคะแนน!H44&lt;(กรอกข้อมูลคะแนน!$H$5/2),"มผ",กรอกข้อมูลคะแนน!H44))</f>
        <v/>
      </c>
      <c r="AJ43" s="193" t="str">
        <f>IF(กรอกข้อมูลคะแนน!I44=0,"",IF(กรอกข้อมูลคะแนน!I44&lt;(กรอกข้อมูลคะแนน!$I$5/2),"มผ",กรอกข้อมูลคะแนน!I44))</f>
        <v/>
      </c>
      <c r="AK43" s="193" t="str">
        <f>IF(กรอกข้อมูลคะแนน!K44=0,"",IF(กรอกข้อมูลคะแนน!K44&lt;(กรอกข้อมูลคะแนน!$K$5/2),"มผ",กรอกข้อมูลคะแนน!K44))</f>
        <v/>
      </c>
      <c r="AL43" s="193" t="str">
        <f>IF(กรอกข้อมูลคะแนน!L44=0,"",IF(กรอกข้อมูลคะแนน!L44&lt;(กรอกข้อมูลคะแนน!$L$5/2),"มผ",กรอกข้อมูลคะแนน!L44))</f>
        <v/>
      </c>
      <c r="AM43" s="193" t="str">
        <f>IF(กรอกข้อมูลคะแนน!M44=0,"",IF(กรอกข้อมูลคะแนน!M44&lt;(กรอกข้อมูลคะแนน!$M$5/2),"มผ",กรอกข้อมูลคะแนน!M44))</f>
        <v/>
      </c>
      <c r="AN43" s="193" t="str">
        <f>IF(กรอกข้อมูลคะแนน!N44=0,"",IF(กรอกข้อมูลคะแนน!N44&lt;(กรอกข้อมูลคะแนน!$N$5/2),"มผ",กรอกข้อมูลคะแนน!N44))</f>
        <v/>
      </c>
      <c r="AO43" s="157">
        <v>39</v>
      </c>
      <c r="AP43" s="192" t="str">
        <f>IF(กรอกข้อมูลทั่วไป!U42=0,"",กรอกข้อมูลทั่วไป!U42)</f>
        <v/>
      </c>
      <c r="AQ43" s="193" t="str">
        <f>IF(กรอกข้อมูลคะแนน!O44=0,"",IF(กรอกข้อมูลคะแนน!O44&lt;(กรอกข้อมูลคะแนน!$O$5/2),"มผ",กรอกข้อมูลคะแนน!O44))</f>
        <v/>
      </c>
      <c r="AR43" s="193" t="str">
        <f>IF(กรอกข้อมูลคะแนน!P44=0,"",IF(กรอกข้อมูลคะแนน!P44&lt;(กรอกข้อมูลคะแนน!$P$5/2),"มผ",กรอกข้อมูลคะแนน!P44))</f>
        <v/>
      </c>
      <c r="AS43" s="193" t="str">
        <f>IF(กรอกข้อมูลคะแนน!Q44=0,"",IF(กรอกข้อมูลคะแนน!Q44&lt;(กรอกข้อมูลคะแนน!$Q$5/2),"มผ",กรอกข้อมูลคะแนน!Q44))</f>
        <v/>
      </c>
      <c r="AT43" s="193" t="str">
        <f>IF(กรอกข้อมูลคะแนน!S44=0,"",IF(กรอกข้อมูลคะแนน!S44&lt;(กรอกข้อมูลคะแนน!$S$5/2),"มผ",กรอกข้อมูลคะแนน!S44))</f>
        <v/>
      </c>
      <c r="AU43" s="193" t="str">
        <f>IF(กรอกข้อมูลคะแนน!T44=0,"",IF(กรอกข้อมูลคะแนน!T44&lt;(กรอกข้อมูลคะแนน!$T$5/2),"มผ",กรอกข้อมูลคะแนน!T44))</f>
        <v/>
      </c>
      <c r="AV43" s="193" t="str">
        <f>IF(กรอกข้อมูลคะแนน!U44=0,"",IF(กรอกข้อมูลคะแนน!U44&lt;(กรอกข้อมูลคะแนน!$U$5/2),"มผ",กรอกข้อมูลคะแนน!U44))</f>
        <v/>
      </c>
      <c r="AW43" s="193" t="str">
        <f>IF(กรอกข้อมูลคะแนน!V44=0,"",IF(กรอกข้อมูลคะแนน!V44&lt;(กรอกข้อมูลคะแนน!$V$5/2),"มผ",กรอกข้อมูลคะแนน!V44))</f>
        <v/>
      </c>
      <c r="AX43" s="193" t="str">
        <f>IF(กรอกข้อมูลคะแนน!W44=0,"",IF(กรอกข้อมูลคะแนน!W44&lt;(กรอกข้อมูลคะแนน!$W$5/2),"มผ",กรอกข้อมูลคะแนน!W44))</f>
        <v/>
      </c>
      <c r="AY43" s="193" t="str">
        <f>IF(กรอกข้อมูลคะแนน!X44=0,"",IF(กรอกข้อมูลคะแนน!X44&lt;(กรอกข้อมูลคะแนน!$X$5/2),"มผ",กรอกข้อมูลคะแนน!X44))</f>
        <v/>
      </c>
      <c r="AZ43" s="193" t="str">
        <f>IF(กรอกข้อมูลคะแนน!Y44=0,"",IF(กรอกข้อมูลคะแนน!Y44&lt;(กรอกข้อมูลคะแนน!$Y$5/2),"มผ",กรอกข้อมูลคะแนน!Y44))</f>
        <v/>
      </c>
      <c r="BA43" s="194" t="str">
        <f>IF(กรอกข้อมูลคะแนน!AA44=0,"",กรอกข้อมูลคะแนน!AA44)</f>
        <v/>
      </c>
      <c r="BB43" s="157">
        <v>39</v>
      </c>
      <c r="BC43" s="192" t="str">
        <f>IF(กรอกข้อมูลทั่วไป!U42=0,"",กรอกข้อมูลทั่วไป!U42)</f>
        <v/>
      </c>
      <c r="BD43" s="193" t="str">
        <f>IF(กรอกข้อมูลคะแนน!AB44=0,"",IF(กรอกข้อมูลคะแนน!AB44&lt;(กรอกข้อมูลคะแนน!$AB$5/2),"มผ",กรอกข้อมูลคะแนน!AB44))</f>
        <v/>
      </c>
      <c r="BE43" s="193" t="str">
        <f>IF(กรอกข้อมูลคะแนน!AC44=0,"",IF(กรอกข้อมูลคะแนน!AC44&lt;(กรอกข้อมูลคะแนน!$AC$5/2),"มผ",กรอกข้อมูลคะแนน!AC44))</f>
        <v/>
      </c>
      <c r="BF43" s="193" t="str">
        <f>IF(กรอกข้อมูลคะแนน!AD44=0,"",IF(กรอกข้อมูลคะแนน!AD44&lt;(กรอกข้อมูลคะแนน!$AD$5/2),"มผ",กรอกข้อมูลคะแนน!AD44))</f>
        <v/>
      </c>
      <c r="BG43" s="193" t="str">
        <f>IF(กรอกข้อมูลคะแนน!AE44=0,"",IF(กรอกข้อมูลคะแนน!AE44&lt;(กรอกข้อมูลคะแนน!$AE$5/2),"มผ",กรอกข้อมูลคะแนน!AE44))</f>
        <v/>
      </c>
      <c r="BH43" s="193" t="str">
        <f>IF(กรอกข้อมูลคะแนน!AF44=0,"",IF(กรอกข้อมูลคะแนน!AF44&lt;(กรอกข้อมูลคะแนน!$AF$5/2),"มผ",กรอกข้อมูลคะแนน!AF44))</f>
        <v/>
      </c>
      <c r="BI43" s="193" t="str">
        <f>IF(กรอกข้อมูลคะแนน!AG44=0,"",IF(กรอกข้อมูลคะแนน!AG44&lt;(กรอกข้อมูลคะแนน!$AG$5/2),"มผ",กรอกข้อมูลคะแนน!AG44))</f>
        <v/>
      </c>
      <c r="BJ43" s="193" t="str">
        <f>IF(กรอกข้อมูลคะแนน!AH44=0,"",IF(กรอกข้อมูลคะแนน!AH44&lt;(กรอกข้อมูลคะแนน!$AH$5/2),"มผ",กรอกข้อมูลคะแนน!AH44))</f>
        <v/>
      </c>
      <c r="BK43" s="193" t="str">
        <f>IF(กรอกข้อมูลคะแนน!AJ44=0,"",IF(กรอกข้อมูลคะแนน!AJ44&lt;(กรอกข้อมูลคะแนน!$AJ$5/2),"มผ",กรอกข้อมูลคะแนน!AJ44))</f>
        <v/>
      </c>
      <c r="BL43" s="193" t="str">
        <f>IF(กรอกข้อมูลคะแนน!AK44=0,"",IF(กรอกข้อมูลคะแนน!AK44&lt;(กรอกข้อมูลคะแนน!$AK$5/2),"มผ",กรอกข้อมูลคะแนน!AK44))</f>
        <v/>
      </c>
      <c r="BM43" s="193" t="str">
        <f>IF(กรอกข้อมูลคะแนน!AL44=0,"",IF(กรอกข้อมูลคะแนน!AL44&lt;(กรอกข้อมูลคะแนน!$AL$5/2),"มผ",กรอกข้อมูลคะแนน!AL44))</f>
        <v/>
      </c>
      <c r="BN43" s="193" t="str">
        <f>IF(กรอกข้อมูลคะแนน!AM44=0,"",IF(กรอกข้อมูลคะแนน!AM44&lt;(กรอกข้อมูลคะแนน!$AM$5/2),"มผ",กรอกข้อมูลคะแนน!AM44))</f>
        <v/>
      </c>
      <c r="BO43" s="157">
        <v>39</v>
      </c>
      <c r="BP43" s="192" t="str">
        <f t="shared" si="2"/>
        <v/>
      </c>
      <c r="BQ43" s="193" t="str">
        <f>IF(กรอกข้อมูลคะแนน!AN44=0,"",IF(กรอกข้อมูลคะแนน!AN44&lt;(กรอกข้อมูลคะแนน!$AN$5/2),"มผ",กรอกข้อมูลคะแนน!AN44))</f>
        <v/>
      </c>
      <c r="BR43" s="193" t="str">
        <f>IF(กรอกข้อมูลคะแนน!AO44=0,"",IF(กรอกข้อมูลคะแนน!AO44&lt;(กรอกข้อมูลคะแนน!$AO$5/2),"มผ",กรอกข้อมูลคะแนน!AO44))</f>
        <v/>
      </c>
      <c r="BS43" s="193" t="str">
        <f>IF(กรอกข้อมูลคะแนน!AP44=0,"",IF(กรอกข้อมูลคะแนน!AP44&lt;(กรอกข้อมูลคะแนน!$AP$5/2),"มผ",กรอกข้อมูลคะแนน!AP44))</f>
        <v/>
      </c>
      <c r="BT43" s="193" t="str">
        <f>IF(กรอกข้อมูลคะแนน!AR44=0,"",IF(กรอกข้อมูลคะแนน!AR44&lt;(กรอกข้อมูลคะแนน!$AR$5/2),"มผ",กรอกข้อมูลคะแนน!AR44))</f>
        <v/>
      </c>
      <c r="BU43" s="193" t="str">
        <f>IF(กรอกข้อมูลคะแนน!AS44=0,"",IF(กรอกข้อมูลคะแนน!AS44&lt;(กรอกข้อมูลคะแนน!$AS$5/2),"มผ",กรอกข้อมูลคะแนน!AS44))</f>
        <v/>
      </c>
      <c r="BV43" s="193" t="str">
        <f>IF(กรอกข้อมูลคะแนน!AT44=0,"",IF(กรอกข้อมูลคะแนน!AT44&lt;(กรอกข้อมูลคะแนน!$AT$5/2),"มผ",กรอกข้อมูลคะแนน!AT44))</f>
        <v/>
      </c>
      <c r="BW43" s="193" t="str">
        <f>IF(กรอกข้อมูลคะแนน!AU44=0,"",IF(กรอกข้อมูลคะแนน!AU44&lt;(กรอกข้อมูลคะแนน!$AU$5/2),"มผ",กรอกข้อมูลคะแนน!AU44))</f>
        <v/>
      </c>
      <c r="BX43" s="193" t="str">
        <f>IF(กรอกข้อมูลคะแนน!AV44=0,"",IF(กรอกข้อมูลคะแนน!AV44&lt;(กรอกข้อมูลคะแนน!$AV$5/2),"มผ",กรอกข้อมูลคะแนน!AV44))</f>
        <v/>
      </c>
      <c r="BY43" s="193" t="str">
        <f>IF(กรอกข้อมูลคะแนน!AW44=0,"",IF(กรอกข้อมูลคะแนน!AW44&lt;(กรอกข้อมูลคะแนน!$AW$5/2),"มผ",กรอกข้อมูลคะแนน!AW44))</f>
        <v/>
      </c>
      <c r="BZ43" s="193" t="str">
        <f>IF(กรอกข้อมูลคะแนน!AX44=0,"",IF(กรอกข้อมูลคะแนน!AX44&lt;(กรอกข้อมูลคะแนน!$AX$5/2),"มผ",กรอกข้อมูลคะแนน!AX44))</f>
        <v/>
      </c>
      <c r="CA43" s="194" t="str">
        <f>IF(กรอกข้อมูลคะแนน!AZ44=0,"",กรอกข้อมูลคะแนน!AZ44)</f>
        <v/>
      </c>
      <c r="CB43" s="157">
        <v>39</v>
      </c>
      <c r="CC43" s="194" t="str">
        <f t="shared" si="3"/>
        <v/>
      </c>
      <c r="CD43" s="194" t="str">
        <f t="shared" si="4"/>
        <v/>
      </c>
      <c r="CE43" s="195" t="str">
        <f>IF(กรอกข้อมูลคะแนน!BD44=0,"",กรอกข้อมูลคะแนน!BD44)</f>
        <v/>
      </c>
      <c r="CF43" s="195" t="str">
        <f>IF(กรอกข้อมูลคะแนน!BC44=0,"",กรอกข้อมูลคะแนน!BC44)</f>
        <v/>
      </c>
      <c r="CG43" s="195" t="str">
        <f t="shared" si="0"/>
        <v/>
      </c>
      <c r="CH43" s="195" t="str">
        <f>IF(กรอกข้อมูลคะแนน!BH44=0,"",กรอกข้อมูลคะแนน!BH44)</f>
        <v/>
      </c>
      <c r="CI43" s="195" t="str">
        <f>IF(กรอกข้อมูลคะแนน!BF44=0,"",กรอกข้อมูลคะแนน!BF44)</f>
        <v/>
      </c>
      <c r="CJ43" s="195" t="str">
        <f t="shared" si="1"/>
        <v/>
      </c>
      <c r="CK43" s="178" t="str">
        <f t="shared" si="5"/>
        <v/>
      </c>
      <c r="CL43" s="178" t="str">
        <f t="shared" si="6"/>
        <v/>
      </c>
      <c r="CM43" s="195" t="str">
        <f t="shared" si="7"/>
        <v/>
      </c>
      <c r="CN43" s="194" t="str">
        <f>IF(CM43="","",IF(CM43="ร","ร",VLOOKUP(CM43,ช่วงคะแนน!$H$8:$I$15,2)))</f>
        <v/>
      </c>
      <c r="CO43" s="196"/>
      <c r="CP43" s="202">
        <v>39</v>
      </c>
      <c r="CQ43" s="198" t="str">
        <f>IF(กรอกข้อมูลคะแนน!CD44=0,"",กรอกข้อมูลคะแนน!CD44)</f>
        <v/>
      </c>
      <c r="CR43" s="198" t="str">
        <f>IF(กรอกข้อมูลคะแนน!CE44=0,"",กรอกข้อมูลคะแนน!CE44)</f>
        <v/>
      </c>
      <c r="CS43" s="198" t="str">
        <f>IF(กรอกข้อมูลคะแนน!CF44=0,"",กรอกข้อมูลคะแนน!CF44)</f>
        <v/>
      </c>
      <c r="CT43" s="198" t="str">
        <f>IF(กรอกข้อมูลคะแนน!CG44=0,"",กรอกข้อมูลคะแนน!CG44)</f>
        <v/>
      </c>
      <c r="CU43" s="198" t="str">
        <f>IF(กรอกข้อมูลคะแนน!CH44=0,"",กรอกข้อมูลคะแนน!CH44)</f>
        <v/>
      </c>
      <c r="CV43" s="198" t="str">
        <f>IF(กรอกข้อมูลคะแนน!CI44=0,"",กรอกข้อมูลคะแนน!CI44)</f>
        <v/>
      </c>
      <c r="CW43" s="198" t="str">
        <f>IF(กรอกข้อมูลคะแนน!CJ44=0,"",กรอกข้อมูลคะแนน!CJ44)</f>
        <v/>
      </c>
      <c r="CX43" s="198" t="str">
        <f>IF(กรอกข้อมูลคะแนน!CK44=0,"",กรอกข้อมูลคะแนน!CK44)</f>
        <v/>
      </c>
      <c r="CY43" s="199" t="str">
        <f t="shared" si="8"/>
        <v/>
      </c>
      <c r="CZ43" s="200"/>
      <c r="DA43" s="202">
        <v>39</v>
      </c>
      <c r="DB43" s="201" t="str">
        <f>IF(กรอกข้อมูลคะแนน!CM44=0,"",กรอกข้อมูลคะแนน!CM44)</f>
        <v/>
      </c>
      <c r="DC43" s="201" t="str">
        <f>IF(กรอกข้อมูลคะแนน!CN44=0,"",กรอกข้อมูลคะแนน!CN44)</f>
        <v/>
      </c>
      <c r="DD43" s="201" t="str">
        <f>IF(กรอกข้อมูลคะแนน!CO44=0,"",กรอกข้อมูลคะแนน!CO44)</f>
        <v/>
      </c>
      <c r="DE43" s="201" t="str">
        <f>IF(กรอกข้อมูลคะแนน!CP44=0,"",กรอกข้อมูลคะแนน!CP44)</f>
        <v/>
      </c>
      <c r="DF43" s="201" t="str">
        <f>IF(กรอกข้อมูลคะแนน!CQ44=0,"",กรอกข้อมูลคะแนน!CQ44)</f>
        <v/>
      </c>
      <c r="DG43" s="201" t="str">
        <f>IF(กรอกข้อมูลคะแนน!CR44=0,"",กรอกข้อมูลคะแนน!CR44)</f>
        <v/>
      </c>
      <c r="DH43" s="201" t="str">
        <f>IF(กรอกข้อมูลคะแนน!CS44=0,"",กรอกข้อมูลคะแนน!CS44)</f>
        <v/>
      </c>
      <c r="DI43" s="201" t="str">
        <f>IF(กรอกข้อมูลคะแนน!CT44=0,"",กรอกข้อมูลคะแนน!CT44)</f>
        <v/>
      </c>
      <c r="DJ43" s="201" t="str">
        <f>IF(กรอกข้อมูลคะแนน!CU44=0,"",กรอกข้อมูลคะแนน!CU44)</f>
        <v/>
      </c>
      <c r="DK43" s="201" t="str">
        <f>IF(กรอกข้อมูลคะแนน!CV44=0,"",กรอกข้อมูลคะแนน!CV44)</f>
        <v/>
      </c>
      <c r="DL43" s="201" t="str">
        <f>IF(กรอกข้อมูลคะแนน!CW44=0,"",กรอกข้อมูลคะแนน!CW44)</f>
        <v/>
      </c>
      <c r="DM43" s="201" t="str">
        <f>IF(กรอกข้อมูลคะแนน!CX44=0,"",กรอกข้อมูลคะแนน!CX44)</f>
        <v/>
      </c>
      <c r="DN43" s="201" t="str">
        <f>IF(กรอกข้อมูลคะแนน!CY44=0,"",กรอกข้อมูลคะแนน!CY44)</f>
        <v/>
      </c>
      <c r="DO43" s="201" t="str">
        <f>IF(กรอกข้อมูลคะแนน!CZ44=0,"",กรอกข้อมูลคะแนน!CZ44)</f>
        <v/>
      </c>
      <c r="DP43" s="201" t="str">
        <f>IF(กรอกข้อมูลคะแนน!DA44=0,"",กรอกข้อมูลคะแนน!DA44)</f>
        <v/>
      </c>
      <c r="DQ43" s="199" t="str">
        <f>IF(กรอกข้อมูลคะแนน!DB44=0,"",IF(กรอกข้อมูลคะแนน!DB44="ร","ร",IF(กรอกข้อมูลคะแนน!DB44&gt;7.9,3,IF(กรอกข้อมูลคะแนน!DB44&gt;5.9,2,IF(กรอกข้อมูลคะแนน!DB44&gt;4.9,1,0)))))</f>
        <v/>
      </c>
    </row>
    <row r="44" spans="1:121" ht="17.100000000000001" customHeight="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63"/>
      <c r="AB44" s="157">
        <v>40</v>
      </c>
      <c r="AC44" s="192" t="str">
        <f>IF(กรอกข้อมูลทั่วไป!U43=0,"",กรอกข้อมูลทั่วไป!U43)</f>
        <v/>
      </c>
      <c r="AD44" s="193" t="str">
        <f>IF(กรอกข้อมูลคะแนน!C45=0,"",IF(กรอกข้อมูลคะแนน!C45&lt;(กรอกข้อมูลคะแนน!$C$5/2),"มผ",กรอกข้อมูลคะแนน!C45))</f>
        <v/>
      </c>
      <c r="AE44" s="193" t="str">
        <f>IF(กรอกข้อมูลคะแนน!D45=0,"",IF(กรอกข้อมูลคะแนน!D45&lt;(กรอกข้อมูลคะแนน!$D$5/2),"มผ",กรอกข้อมูลคะแนน!D45))</f>
        <v/>
      </c>
      <c r="AF44" s="193" t="str">
        <f>IF(กรอกข้อมูลคะแนน!E45=0,"",IF(กรอกข้อมูลคะแนน!E45&lt;(กรอกข้อมูลคะแนน!$E$5/2),"มผ",กรอกข้อมูลคะแนน!E45))</f>
        <v/>
      </c>
      <c r="AG44" s="193" t="str">
        <f>IF(กรอกข้อมูลคะแนน!F45=0,"",IF(กรอกข้อมูลคะแนน!F45&lt;(กรอกข้อมูลคะแนน!$F$5/2),"มผ",กรอกข้อมูลคะแนน!F45))</f>
        <v/>
      </c>
      <c r="AH44" s="193" t="str">
        <f>IF(กรอกข้อมูลคะแนน!G45=0,"",IF(กรอกข้อมูลคะแนน!G45&lt;(กรอกข้อมูลคะแนน!$G$5/2),"มผ",กรอกข้อมูลคะแนน!G45))</f>
        <v/>
      </c>
      <c r="AI44" s="193" t="str">
        <f>IF(กรอกข้อมูลคะแนน!H45=0,"",IF(กรอกข้อมูลคะแนน!H45&lt;(กรอกข้อมูลคะแนน!$H$5/2),"มผ",กรอกข้อมูลคะแนน!H45))</f>
        <v/>
      </c>
      <c r="AJ44" s="193" t="str">
        <f>IF(กรอกข้อมูลคะแนน!I45=0,"",IF(กรอกข้อมูลคะแนน!I45&lt;(กรอกข้อมูลคะแนน!$I$5/2),"มผ",กรอกข้อมูลคะแนน!I45))</f>
        <v/>
      </c>
      <c r="AK44" s="193" t="str">
        <f>IF(กรอกข้อมูลคะแนน!K45=0,"",IF(กรอกข้อมูลคะแนน!K45&lt;(กรอกข้อมูลคะแนน!$K$5/2),"มผ",กรอกข้อมูลคะแนน!K45))</f>
        <v/>
      </c>
      <c r="AL44" s="193" t="str">
        <f>IF(กรอกข้อมูลคะแนน!L45=0,"",IF(กรอกข้อมูลคะแนน!L45&lt;(กรอกข้อมูลคะแนน!$L$5/2),"มผ",กรอกข้อมูลคะแนน!L45))</f>
        <v/>
      </c>
      <c r="AM44" s="193" t="str">
        <f>IF(กรอกข้อมูลคะแนน!M45=0,"",IF(กรอกข้อมูลคะแนน!M45&lt;(กรอกข้อมูลคะแนน!$M$5/2),"มผ",กรอกข้อมูลคะแนน!M45))</f>
        <v/>
      </c>
      <c r="AN44" s="193" t="str">
        <f>IF(กรอกข้อมูลคะแนน!N45=0,"",IF(กรอกข้อมูลคะแนน!N45&lt;(กรอกข้อมูลคะแนน!$N$5/2),"มผ",กรอกข้อมูลคะแนน!N45))</f>
        <v/>
      </c>
      <c r="AO44" s="157">
        <v>40</v>
      </c>
      <c r="AP44" s="192" t="str">
        <f>IF(กรอกข้อมูลทั่วไป!U43=0,"",กรอกข้อมูลทั่วไป!U43)</f>
        <v/>
      </c>
      <c r="AQ44" s="193" t="str">
        <f>IF(กรอกข้อมูลคะแนน!O45=0,"",IF(กรอกข้อมูลคะแนน!O45&lt;(กรอกข้อมูลคะแนน!$O$5/2),"มผ",กรอกข้อมูลคะแนน!O45))</f>
        <v/>
      </c>
      <c r="AR44" s="193" t="str">
        <f>IF(กรอกข้อมูลคะแนน!P45=0,"",IF(กรอกข้อมูลคะแนน!P45&lt;(กรอกข้อมูลคะแนน!$P$5/2),"มผ",กรอกข้อมูลคะแนน!P45))</f>
        <v/>
      </c>
      <c r="AS44" s="193" t="str">
        <f>IF(กรอกข้อมูลคะแนน!Q45=0,"",IF(กรอกข้อมูลคะแนน!Q45&lt;(กรอกข้อมูลคะแนน!$Q$5/2),"มผ",กรอกข้อมูลคะแนน!Q45))</f>
        <v/>
      </c>
      <c r="AT44" s="193" t="str">
        <f>IF(กรอกข้อมูลคะแนน!S45=0,"",IF(กรอกข้อมูลคะแนน!S45&lt;(กรอกข้อมูลคะแนน!$S$5/2),"มผ",กรอกข้อมูลคะแนน!S45))</f>
        <v/>
      </c>
      <c r="AU44" s="193" t="str">
        <f>IF(กรอกข้อมูลคะแนน!T45=0,"",IF(กรอกข้อมูลคะแนน!T45&lt;(กรอกข้อมูลคะแนน!$T$5/2),"มผ",กรอกข้อมูลคะแนน!T45))</f>
        <v/>
      </c>
      <c r="AV44" s="193" t="str">
        <f>IF(กรอกข้อมูลคะแนน!U45=0,"",IF(กรอกข้อมูลคะแนน!U45&lt;(กรอกข้อมูลคะแนน!$U$5/2),"มผ",กรอกข้อมูลคะแนน!U45))</f>
        <v/>
      </c>
      <c r="AW44" s="193" t="str">
        <f>IF(กรอกข้อมูลคะแนน!V45=0,"",IF(กรอกข้อมูลคะแนน!V45&lt;(กรอกข้อมูลคะแนน!$V$5/2),"มผ",กรอกข้อมูลคะแนน!V45))</f>
        <v/>
      </c>
      <c r="AX44" s="193" t="str">
        <f>IF(กรอกข้อมูลคะแนน!W45=0,"",IF(กรอกข้อมูลคะแนน!W45&lt;(กรอกข้อมูลคะแนน!$W$5/2),"มผ",กรอกข้อมูลคะแนน!W45))</f>
        <v/>
      </c>
      <c r="AY44" s="193" t="str">
        <f>IF(กรอกข้อมูลคะแนน!X45=0,"",IF(กรอกข้อมูลคะแนน!X45&lt;(กรอกข้อมูลคะแนน!$X$5/2),"มผ",กรอกข้อมูลคะแนน!X45))</f>
        <v/>
      </c>
      <c r="AZ44" s="193" t="str">
        <f>IF(กรอกข้อมูลคะแนน!Y45=0,"",IF(กรอกข้อมูลคะแนน!Y45&lt;(กรอกข้อมูลคะแนน!$Y$5/2),"มผ",กรอกข้อมูลคะแนน!Y45))</f>
        <v/>
      </c>
      <c r="BA44" s="194" t="str">
        <f>IF(กรอกข้อมูลคะแนน!AA45=0,"",กรอกข้อมูลคะแนน!AA45)</f>
        <v/>
      </c>
      <c r="BB44" s="157">
        <v>40</v>
      </c>
      <c r="BC44" s="192" t="str">
        <f>IF(กรอกข้อมูลทั่วไป!U43=0,"",กรอกข้อมูลทั่วไป!U43)</f>
        <v/>
      </c>
      <c r="BD44" s="193" t="str">
        <f>IF(กรอกข้อมูลคะแนน!AB45=0,"",IF(กรอกข้อมูลคะแนน!AB45&lt;(กรอกข้อมูลคะแนน!$AB$5/2),"มผ",กรอกข้อมูลคะแนน!AB45))</f>
        <v/>
      </c>
      <c r="BE44" s="193" t="str">
        <f>IF(กรอกข้อมูลคะแนน!AC45=0,"",IF(กรอกข้อมูลคะแนน!AC45&lt;(กรอกข้อมูลคะแนน!$AC$5/2),"มผ",กรอกข้อมูลคะแนน!AC45))</f>
        <v/>
      </c>
      <c r="BF44" s="193" t="str">
        <f>IF(กรอกข้อมูลคะแนน!AD45=0,"",IF(กรอกข้อมูลคะแนน!AD45&lt;(กรอกข้อมูลคะแนน!$AD$5/2),"มผ",กรอกข้อมูลคะแนน!AD45))</f>
        <v/>
      </c>
      <c r="BG44" s="193" t="str">
        <f>IF(กรอกข้อมูลคะแนน!AE45=0,"",IF(กรอกข้อมูลคะแนน!AE45&lt;(กรอกข้อมูลคะแนน!$AE$5/2),"มผ",กรอกข้อมูลคะแนน!AE45))</f>
        <v/>
      </c>
      <c r="BH44" s="193" t="str">
        <f>IF(กรอกข้อมูลคะแนน!AF45=0,"",IF(กรอกข้อมูลคะแนน!AF45&lt;(กรอกข้อมูลคะแนน!$AF$5/2),"มผ",กรอกข้อมูลคะแนน!AF45))</f>
        <v/>
      </c>
      <c r="BI44" s="193" t="str">
        <f>IF(กรอกข้อมูลคะแนน!AG45=0,"",IF(กรอกข้อมูลคะแนน!AG45&lt;(กรอกข้อมูลคะแนน!$AG$5/2),"มผ",กรอกข้อมูลคะแนน!AG45))</f>
        <v/>
      </c>
      <c r="BJ44" s="193" t="str">
        <f>IF(กรอกข้อมูลคะแนน!AH45=0,"",IF(กรอกข้อมูลคะแนน!AH45&lt;(กรอกข้อมูลคะแนน!$AH$5/2),"มผ",กรอกข้อมูลคะแนน!AH45))</f>
        <v/>
      </c>
      <c r="BK44" s="193" t="str">
        <f>IF(กรอกข้อมูลคะแนน!AJ45=0,"",IF(กรอกข้อมูลคะแนน!AJ45&lt;(กรอกข้อมูลคะแนน!$AJ$5/2),"มผ",กรอกข้อมูลคะแนน!AJ45))</f>
        <v/>
      </c>
      <c r="BL44" s="193" t="str">
        <f>IF(กรอกข้อมูลคะแนน!AK45=0,"",IF(กรอกข้อมูลคะแนน!AK45&lt;(กรอกข้อมูลคะแนน!$AK$5/2),"มผ",กรอกข้อมูลคะแนน!AK45))</f>
        <v/>
      </c>
      <c r="BM44" s="193" t="str">
        <f>IF(กรอกข้อมูลคะแนน!AL45=0,"",IF(กรอกข้อมูลคะแนน!AL45&lt;(กรอกข้อมูลคะแนน!$AL$5/2),"มผ",กรอกข้อมูลคะแนน!AL45))</f>
        <v/>
      </c>
      <c r="BN44" s="193" t="str">
        <f>IF(กรอกข้อมูลคะแนน!AM45=0,"",IF(กรอกข้อมูลคะแนน!AM45&lt;(กรอกข้อมูลคะแนน!$AM$5/2),"มผ",กรอกข้อมูลคะแนน!AM45))</f>
        <v/>
      </c>
      <c r="BO44" s="157">
        <v>40</v>
      </c>
      <c r="BP44" s="192" t="str">
        <f t="shared" si="2"/>
        <v/>
      </c>
      <c r="BQ44" s="193" t="str">
        <f>IF(กรอกข้อมูลคะแนน!AN45=0,"",IF(กรอกข้อมูลคะแนน!AN45&lt;(กรอกข้อมูลคะแนน!$AN$5/2),"มผ",กรอกข้อมูลคะแนน!AN45))</f>
        <v/>
      </c>
      <c r="BR44" s="193" t="str">
        <f>IF(กรอกข้อมูลคะแนน!AO45=0,"",IF(กรอกข้อมูลคะแนน!AO45&lt;(กรอกข้อมูลคะแนน!$AO$5/2),"มผ",กรอกข้อมูลคะแนน!AO45))</f>
        <v/>
      </c>
      <c r="BS44" s="193" t="str">
        <f>IF(กรอกข้อมูลคะแนน!AP45=0,"",IF(กรอกข้อมูลคะแนน!AP45&lt;(กรอกข้อมูลคะแนน!$AP$5/2),"มผ",กรอกข้อมูลคะแนน!AP45))</f>
        <v/>
      </c>
      <c r="BT44" s="193" t="str">
        <f>IF(กรอกข้อมูลคะแนน!AR45=0,"",IF(กรอกข้อมูลคะแนน!AR45&lt;(กรอกข้อมูลคะแนน!$AR$5/2),"มผ",กรอกข้อมูลคะแนน!AR45))</f>
        <v/>
      </c>
      <c r="BU44" s="193" t="str">
        <f>IF(กรอกข้อมูลคะแนน!AS45=0,"",IF(กรอกข้อมูลคะแนน!AS45&lt;(กรอกข้อมูลคะแนน!$AS$5/2),"มผ",กรอกข้อมูลคะแนน!AS45))</f>
        <v/>
      </c>
      <c r="BV44" s="193" t="str">
        <f>IF(กรอกข้อมูลคะแนน!AT45=0,"",IF(กรอกข้อมูลคะแนน!AT45&lt;(กรอกข้อมูลคะแนน!$AT$5/2),"มผ",กรอกข้อมูลคะแนน!AT45))</f>
        <v/>
      </c>
      <c r="BW44" s="193" t="str">
        <f>IF(กรอกข้อมูลคะแนน!AU45=0,"",IF(กรอกข้อมูลคะแนน!AU45&lt;(กรอกข้อมูลคะแนน!$AU$5/2),"มผ",กรอกข้อมูลคะแนน!AU45))</f>
        <v/>
      </c>
      <c r="BX44" s="193" t="str">
        <f>IF(กรอกข้อมูลคะแนน!AV45=0,"",IF(กรอกข้อมูลคะแนน!AV45&lt;(กรอกข้อมูลคะแนน!$AV$5/2),"มผ",กรอกข้อมูลคะแนน!AV45))</f>
        <v/>
      </c>
      <c r="BY44" s="193" t="str">
        <f>IF(กรอกข้อมูลคะแนน!AW45=0,"",IF(กรอกข้อมูลคะแนน!AW45&lt;(กรอกข้อมูลคะแนน!$AW$5/2),"มผ",กรอกข้อมูลคะแนน!AW45))</f>
        <v/>
      </c>
      <c r="BZ44" s="193" t="str">
        <f>IF(กรอกข้อมูลคะแนน!AX45=0,"",IF(กรอกข้อมูลคะแนน!AX45&lt;(กรอกข้อมูลคะแนน!$AX$5/2),"มผ",กรอกข้อมูลคะแนน!AX45))</f>
        <v/>
      </c>
      <c r="CA44" s="194" t="str">
        <f>IF(กรอกข้อมูลคะแนน!AZ45=0,"",กรอกข้อมูลคะแนน!AZ45)</f>
        <v/>
      </c>
      <c r="CB44" s="157">
        <v>40</v>
      </c>
      <c r="CC44" s="194" t="str">
        <f t="shared" si="3"/>
        <v/>
      </c>
      <c r="CD44" s="194" t="str">
        <f t="shared" si="4"/>
        <v/>
      </c>
      <c r="CE44" s="195" t="str">
        <f>IF(กรอกข้อมูลคะแนน!BD45=0,"",กรอกข้อมูลคะแนน!BD45)</f>
        <v/>
      </c>
      <c r="CF44" s="195" t="str">
        <f>IF(กรอกข้อมูลคะแนน!BC45=0,"",กรอกข้อมูลคะแนน!BC45)</f>
        <v/>
      </c>
      <c r="CG44" s="195" t="str">
        <f t="shared" si="0"/>
        <v/>
      </c>
      <c r="CH44" s="195" t="str">
        <f>IF(กรอกข้อมูลคะแนน!BH45=0,"",กรอกข้อมูลคะแนน!BH45)</f>
        <v/>
      </c>
      <c r="CI44" s="195" t="str">
        <f>IF(กรอกข้อมูลคะแนน!BF45=0,"",กรอกข้อมูลคะแนน!BF45)</f>
        <v/>
      </c>
      <c r="CJ44" s="195" t="str">
        <f t="shared" si="1"/>
        <v/>
      </c>
      <c r="CK44" s="178" t="str">
        <f t="shared" si="5"/>
        <v/>
      </c>
      <c r="CL44" s="178" t="str">
        <f t="shared" si="6"/>
        <v/>
      </c>
      <c r="CM44" s="195" t="str">
        <f t="shared" si="7"/>
        <v/>
      </c>
      <c r="CN44" s="194" t="str">
        <f>IF(CM44="","",IF(CM44="ร","ร",VLOOKUP(CM44,ช่วงคะแนน!$H$8:$I$15,2)))</f>
        <v/>
      </c>
      <c r="CO44" s="196"/>
      <c r="CP44" s="202">
        <v>40</v>
      </c>
      <c r="CQ44" s="198" t="str">
        <f>IF(กรอกข้อมูลคะแนน!CD45=0,"",กรอกข้อมูลคะแนน!CD45)</f>
        <v/>
      </c>
      <c r="CR44" s="198" t="str">
        <f>IF(กรอกข้อมูลคะแนน!CE45=0,"",กรอกข้อมูลคะแนน!CE45)</f>
        <v/>
      </c>
      <c r="CS44" s="198" t="str">
        <f>IF(กรอกข้อมูลคะแนน!CF45=0,"",กรอกข้อมูลคะแนน!CF45)</f>
        <v/>
      </c>
      <c r="CT44" s="198" t="str">
        <f>IF(กรอกข้อมูลคะแนน!CG45=0,"",กรอกข้อมูลคะแนน!CG45)</f>
        <v/>
      </c>
      <c r="CU44" s="198" t="str">
        <f>IF(กรอกข้อมูลคะแนน!CH45=0,"",กรอกข้อมูลคะแนน!CH45)</f>
        <v/>
      </c>
      <c r="CV44" s="198" t="str">
        <f>IF(กรอกข้อมูลคะแนน!CI45=0,"",กรอกข้อมูลคะแนน!CI45)</f>
        <v/>
      </c>
      <c r="CW44" s="198" t="str">
        <f>IF(กรอกข้อมูลคะแนน!CJ45=0,"",กรอกข้อมูลคะแนน!CJ45)</f>
        <v/>
      </c>
      <c r="CX44" s="198" t="str">
        <f>IF(กรอกข้อมูลคะแนน!CK45=0,"",กรอกข้อมูลคะแนน!CK45)</f>
        <v/>
      </c>
      <c r="CY44" s="199" t="str">
        <f t="shared" si="8"/>
        <v/>
      </c>
      <c r="CZ44" s="200"/>
      <c r="DA44" s="202">
        <v>40</v>
      </c>
      <c r="DB44" s="201" t="str">
        <f>IF(กรอกข้อมูลคะแนน!CM45=0,"",กรอกข้อมูลคะแนน!CM45)</f>
        <v/>
      </c>
      <c r="DC44" s="201" t="str">
        <f>IF(กรอกข้อมูลคะแนน!CN45=0,"",กรอกข้อมูลคะแนน!CN45)</f>
        <v/>
      </c>
      <c r="DD44" s="201" t="str">
        <f>IF(กรอกข้อมูลคะแนน!CO45=0,"",กรอกข้อมูลคะแนน!CO45)</f>
        <v/>
      </c>
      <c r="DE44" s="201" t="str">
        <f>IF(กรอกข้อมูลคะแนน!CP45=0,"",กรอกข้อมูลคะแนน!CP45)</f>
        <v/>
      </c>
      <c r="DF44" s="201" t="str">
        <f>IF(กรอกข้อมูลคะแนน!CQ45=0,"",กรอกข้อมูลคะแนน!CQ45)</f>
        <v/>
      </c>
      <c r="DG44" s="201" t="str">
        <f>IF(กรอกข้อมูลคะแนน!CR45=0,"",กรอกข้อมูลคะแนน!CR45)</f>
        <v/>
      </c>
      <c r="DH44" s="201" t="str">
        <f>IF(กรอกข้อมูลคะแนน!CS45=0,"",กรอกข้อมูลคะแนน!CS45)</f>
        <v/>
      </c>
      <c r="DI44" s="201" t="str">
        <f>IF(กรอกข้อมูลคะแนน!CT45=0,"",กรอกข้อมูลคะแนน!CT45)</f>
        <v/>
      </c>
      <c r="DJ44" s="201" t="str">
        <f>IF(กรอกข้อมูลคะแนน!CU45=0,"",กรอกข้อมูลคะแนน!CU45)</f>
        <v/>
      </c>
      <c r="DK44" s="201" t="str">
        <f>IF(กรอกข้อมูลคะแนน!CV45=0,"",กรอกข้อมูลคะแนน!CV45)</f>
        <v/>
      </c>
      <c r="DL44" s="201" t="str">
        <f>IF(กรอกข้อมูลคะแนน!CW45=0,"",กรอกข้อมูลคะแนน!CW45)</f>
        <v/>
      </c>
      <c r="DM44" s="201" t="str">
        <f>IF(กรอกข้อมูลคะแนน!CX45=0,"",กรอกข้อมูลคะแนน!CX45)</f>
        <v/>
      </c>
      <c r="DN44" s="201" t="str">
        <f>IF(กรอกข้อมูลคะแนน!CY45=0,"",กรอกข้อมูลคะแนน!CY45)</f>
        <v/>
      </c>
      <c r="DO44" s="201" t="str">
        <f>IF(กรอกข้อมูลคะแนน!CZ45=0,"",กรอกข้อมูลคะแนน!CZ45)</f>
        <v/>
      </c>
      <c r="DP44" s="201" t="str">
        <f>IF(กรอกข้อมูลคะแนน!DA45=0,"",กรอกข้อมูลคะแนน!DA45)</f>
        <v/>
      </c>
      <c r="DQ44" s="199" t="str">
        <f>IF(กรอกข้อมูลคะแนน!DB45=0,"",IF(กรอกข้อมูลคะแนน!DB45="ร","ร",IF(กรอกข้อมูลคะแนน!DB45&gt;7.9,3,IF(กรอกข้อมูลคะแนน!DB45&gt;5.9,2,IF(กรอกข้อมูลคะแนน!DB45&gt;4.9,1,0)))))</f>
        <v/>
      </c>
    </row>
    <row r="45" spans="1:121" ht="17.100000000000001" customHeight="1" x14ac:dyDescent="0.45">
      <c r="A45" s="163"/>
      <c r="B45" s="163"/>
      <c r="C45" s="163"/>
      <c r="D45" s="163"/>
      <c r="E45" s="163"/>
      <c r="F45" s="163"/>
      <c r="G45" s="163"/>
      <c r="H45" s="163"/>
      <c r="I45" s="163"/>
      <c r="J45" s="153"/>
      <c r="K45" s="153"/>
      <c r="L45" s="153"/>
      <c r="M45" s="153"/>
      <c r="N45" s="153"/>
      <c r="O45" s="153"/>
      <c r="P45" s="175"/>
      <c r="Q45" s="175"/>
      <c r="R45" s="175"/>
      <c r="S45" s="175"/>
      <c r="T45" s="175"/>
      <c r="U45" s="153"/>
      <c r="V45" s="219" t="s">
        <v>125</v>
      </c>
      <c r="W45" s="210" t="s">
        <v>31</v>
      </c>
      <c r="X45" s="153"/>
      <c r="Y45" s="175"/>
      <c r="Z45" s="175"/>
      <c r="AA45" s="175"/>
      <c r="AB45" s="157">
        <v>41</v>
      </c>
      <c r="AC45" s="192" t="str">
        <f>IF(กรอกข้อมูลทั่วไป!U44=0,"",กรอกข้อมูลทั่วไป!U44)</f>
        <v/>
      </c>
      <c r="AD45" s="193" t="str">
        <f>IF(กรอกข้อมูลคะแนน!C46=0,"",IF(กรอกข้อมูลคะแนน!C46&lt;(กรอกข้อมูลคะแนน!$C$5/2),"มผ",กรอกข้อมูลคะแนน!C46))</f>
        <v/>
      </c>
      <c r="AE45" s="193" t="str">
        <f>IF(กรอกข้อมูลคะแนน!D46=0,"",IF(กรอกข้อมูลคะแนน!D46&lt;(กรอกข้อมูลคะแนน!$D$5/2),"มผ",กรอกข้อมูลคะแนน!D46))</f>
        <v/>
      </c>
      <c r="AF45" s="193" t="str">
        <f>IF(กรอกข้อมูลคะแนน!E46=0,"",IF(กรอกข้อมูลคะแนน!E46&lt;(กรอกข้อมูลคะแนน!$E$5/2),"มผ",กรอกข้อมูลคะแนน!E46))</f>
        <v/>
      </c>
      <c r="AG45" s="193" t="str">
        <f>IF(กรอกข้อมูลคะแนน!F46=0,"",IF(กรอกข้อมูลคะแนน!F46&lt;(กรอกข้อมูลคะแนน!$F$5/2),"มผ",กรอกข้อมูลคะแนน!F46))</f>
        <v/>
      </c>
      <c r="AH45" s="193" t="str">
        <f>IF(กรอกข้อมูลคะแนน!G46=0,"",IF(กรอกข้อมูลคะแนน!G46&lt;(กรอกข้อมูลคะแนน!$G$5/2),"มผ",กรอกข้อมูลคะแนน!G46))</f>
        <v/>
      </c>
      <c r="AI45" s="193" t="str">
        <f>IF(กรอกข้อมูลคะแนน!H46=0,"",IF(กรอกข้อมูลคะแนน!H46&lt;(กรอกข้อมูลคะแนน!$H$5/2),"มผ",กรอกข้อมูลคะแนน!H46))</f>
        <v/>
      </c>
      <c r="AJ45" s="193" t="str">
        <f>IF(กรอกข้อมูลคะแนน!I46=0,"",IF(กรอกข้อมูลคะแนน!I46&lt;(กรอกข้อมูลคะแนน!$I$5/2),"มผ",กรอกข้อมูลคะแนน!I46))</f>
        <v/>
      </c>
      <c r="AK45" s="193" t="str">
        <f>IF(กรอกข้อมูลคะแนน!K46=0,"",IF(กรอกข้อมูลคะแนน!K46&lt;(กรอกข้อมูลคะแนน!$K$5/2),"มผ",กรอกข้อมูลคะแนน!K46))</f>
        <v/>
      </c>
      <c r="AL45" s="193" t="str">
        <f>IF(กรอกข้อมูลคะแนน!L46=0,"",IF(กรอกข้อมูลคะแนน!L46&lt;(กรอกข้อมูลคะแนน!$L$5/2),"มผ",กรอกข้อมูลคะแนน!L46))</f>
        <v/>
      </c>
      <c r="AM45" s="193" t="str">
        <f>IF(กรอกข้อมูลคะแนน!M46=0,"",IF(กรอกข้อมูลคะแนน!M46&lt;(กรอกข้อมูลคะแนน!$M$5/2),"มผ",กรอกข้อมูลคะแนน!M46))</f>
        <v/>
      </c>
      <c r="AN45" s="193" t="str">
        <f>IF(กรอกข้อมูลคะแนน!N46=0,"",IF(กรอกข้อมูลคะแนน!N46&lt;(กรอกข้อมูลคะแนน!$N$5/2),"มผ",กรอกข้อมูลคะแนน!N46))</f>
        <v/>
      </c>
      <c r="AO45" s="157">
        <v>41</v>
      </c>
      <c r="AP45" s="192" t="str">
        <f>IF(กรอกข้อมูลทั่วไป!U44=0,"",กรอกข้อมูลทั่วไป!U44)</f>
        <v/>
      </c>
      <c r="AQ45" s="193" t="str">
        <f>IF(กรอกข้อมูลคะแนน!O46=0,"",IF(กรอกข้อมูลคะแนน!O46&lt;(กรอกข้อมูลคะแนน!$O$5/2),"มผ",กรอกข้อมูลคะแนน!O46))</f>
        <v/>
      </c>
      <c r="AR45" s="193" t="str">
        <f>IF(กรอกข้อมูลคะแนน!P46=0,"",IF(กรอกข้อมูลคะแนน!P46&lt;(กรอกข้อมูลคะแนน!$P$5/2),"มผ",กรอกข้อมูลคะแนน!P46))</f>
        <v/>
      </c>
      <c r="AS45" s="193" t="str">
        <f>IF(กรอกข้อมูลคะแนน!Q46=0,"",IF(กรอกข้อมูลคะแนน!Q46&lt;(กรอกข้อมูลคะแนน!$Q$5/2),"มผ",กรอกข้อมูลคะแนน!Q46))</f>
        <v/>
      </c>
      <c r="AT45" s="193" t="str">
        <f>IF(กรอกข้อมูลคะแนน!S46=0,"",IF(กรอกข้อมูลคะแนน!S46&lt;(กรอกข้อมูลคะแนน!$S$5/2),"มผ",กรอกข้อมูลคะแนน!S46))</f>
        <v/>
      </c>
      <c r="AU45" s="193" t="str">
        <f>IF(กรอกข้อมูลคะแนน!T46=0,"",IF(กรอกข้อมูลคะแนน!T46&lt;(กรอกข้อมูลคะแนน!$T$5/2),"มผ",กรอกข้อมูลคะแนน!T46))</f>
        <v/>
      </c>
      <c r="AV45" s="193" t="str">
        <f>IF(กรอกข้อมูลคะแนน!U46=0,"",IF(กรอกข้อมูลคะแนน!U46&lt;(กรอกข้อมูลคะแนน!$U$5/2),"มผ",กรอกข้อมูลคะแนน!U46))</f>
        <v/>
      </c>
      <c r="AW45" s="193" t="str">
        <f>IF(กรอกข้อมูลคะแนน!V46=0,"",IF(กรอกข้อมูลคะแนน!V46&lt;(กรอกข้อมูลคะแนน!$V$5/2),"มผ",กรอกข้อมูลคะแนน!V46))</f>
        <v/>
      </c>
      <c r="AX45" s="193" t="str">
        <f>IF(กรอกข้อมูลคะแนน!W46=0,"",IF(กรอกข้อมูลคะแนน!W46&lt;(กรอกข้อมูลคะแนน!$W$5/2),"มผ",กรอกข้อมูลคะแนน!W46))</f>
        <v/>
      </c>
      <c r="AY45" s="193" t="str">
        <f>IF(กรอกข้อมูลคะแนน!X46=0,"",IF(กรอกข้อมูลคะแนน!X46&lt;(กรอกข้อมูลคะแนน!$X$5/2),"มผ",กรอกข้อมูลคะแนน!X46))</f>
        <v/>
      </c>
      <c r="AZ45" s="193" t="str">
        <f>IF(กรอกข้อมูลคะแนน!Y46=0,"",IF(กรอกข้อมูลคะแนน!Y46&lt;(กรอกข้อมูลคะแนน!$Y$5/2),"มผ",กรอกข้อมูลคะแนน!Y46))</f>
        <v/>
      </c>
      <c r="BA45" s="194" t="str">
        <f>IF(กรอกข้อมูลคะแนน!AA46=0,"",กรอกข้อมูลคะแนน!AA46)</f>
        <v/>
      </c>
      <c r="BB45" s="157">
        <v>41</v>
      </c>
      <c r="BC45" s="192" t="str">
        <f>IF(กรอกข้อมูลทั่วไป!U44=0,"",กรอกข้อมูลทั่วไป!U44)</f>
        <v/>
      </c>
      <c r="BD45" s="193" t="str">
        <f>IF(กรอกข้อมูลคะแนน!AB46=0,"",IF(กรอกข้อมูลคะแนน!AB46&lt;(กรอกข้อมูลคะแนน!$AB$5/2),"มผ",กรอกข้อมูลคะแนน!AB46))</f>
        <v/>
      </c>
      <c r="BE45" s="193" t="str">
        <f>IF(กรอกข้อมูลคะแนน!AC46=0,"",IF(กรอกข้อมูลคะแนน!AC46&lt;(กรอกข้อมูลคะแนน!$AC$5/2),"มผ",กรอกข้อมูลคะแนน!AC46))</f>
        <v/>
      </c>
      <c r="BF45" s="193" t="str">
        <f>IF(กรอกข้อมูลคะแนน!AD46=0,"",IF(กรอกข้อมูลคะแนน!AD46&lt;(กรอกข้อมูลคะแนน!$AD$5/2),"มผ",กรอกข้อมูลคะแนน!AD46))</f>
        <v/>
      </c>
      <c r="BG45" s="193" t="str">
        <f>IF(กรอกข้อมูลคะแนน!AE46=0,"",IF(กรอกข้อมูลคะแนน!AE46&lt;(กรอกข้อมูลคะแนน!$AE$5/2),"มผ",กรอกข้อมูลคะแนน!AE46))</f>
        <v/>
      </c>
      <c r="BH45" s="193" t="str">
        <f>IF(กรอกข้อมูลคะแนน!AF46=0,"",IF(กรอกข้อมูลคะแนน!AF46&lt;(กรอกข้อมูลคะแนน!$AF$5/2),"มผ",กรอกข้อมูลคะแนน!AF46))</f>
        <v/>
      </c>
      <c r="BI45" s="193" t="str">
        <f>IF(กรอกข้อมูลคะแนน!AG46=0,"",IF(กรอกข้อมูลคะแนน!AG46&lt;(กรอกข้อมูลคะแนน!$AG$5/2),"มผ",กรอกข้อมูลคะแนน!AG46))</f>
        <v/>
      </c>
      <c r="BJ45" s="193" t="str">
        <f>IF(กรอกข้อมูลคะแนน!AH46=0,"",IF(กรอกข้อมูลคะแนน!AH46&lt;(กรอกข้อมูลคะแนน!$AH$5/2),"มผ",กรอกข้อมูลคะแนน!AH46))</f>
        <v/>
      </c>
      <c r="BK45" s="193" t="str">
        <f>IF(กรอกข้อมูลคะแนน!AJ46=0,"",IF(กรอกข้อมูลคะแนน!AJ46&lt;(กรอกข้อมูลคะแนน!$AJ$5/2),"มผ",กรอกข้อมูลคะแนน!AJ46))</f>
        <v/>
      </c>
      <c r="BL45" s="193" t="str">
        <f>IF(กรอกข้อมูลคะแนน!AK46=0,"",IF(กรอกข้อมูลคะแนน!AK46&lt;(กรอกข้อมูลคะแนน!$AK$5/2),"มผ",กรอกข้อมูลคะแนน!AK46))</f>
        <v/>
      </c>
      <c r="BM45" s="193" t="str">
        <f>IF(กรอกข้อมูลคะแนน!AL46=0,"",IF(กรอกข้อมูลคะแนน!AL46&lt;(กรอกข้อมูลคะแนน!$AL$5/2),"มผ",กรอกข้อมูลคะแนน!AL46))</f>
        <v/>
      </c>
      <c r="BN45" s="193" t="str">
        <f>IF(กรอกข้อมูลคะแนน!AM46=0,"",IF(กรอกข้อมูลคะแนน!AM46&lt;(กรอกข้อมูลคะแนน!$AM$5/2),"มผ",กรอกข้อมูลคะแนน!AM46))</f>
        <v/>
      </c>
      <c r="BO45" s="157">
        <v>41</v>
      </c>
      <c r="BP45" s="192" t="str">
        <f t="shared" si="2"/>
        <v/>
      </c>
      <c r="BQ45" s="193" t="str">
        <f>IF(กรอกข้อมูลคะแนน!AN46=0,"",IF(กรอกข้อมูลคะแนน!AN46&lt;(กรอกข้อมูลคะแนน!$AN$5/2),"มผ",กรอกข้อมูลคะแนน!AN46))</f>
        <v/>
      </c>
      <c r="BR45" s="193" t="str">
        <f>IF(กรอกข้อมูลคะแนน!AO46=0,"",IF(กรอกข้อมูลคะแนน!AO46&lt;(กรอกข้อมูลคะแนน!$AO$5/2),"มผ",กรอกข้อมูลคะแนน!AO46))</f>
        <v/>
      </c>
      <c r="BS45" s="193" t="str">
        <f>IF(กรอกข้อมูลคะแนน!AP46=0,"",IF(กรอกข้อมูลคะแนน!AP46&lt;(กรอกข้อมูลคะแนน!$AP$5/2),"มผ",กรอกข้อมูลคะแนน!AP46))</f>
        <v/>
      </c>
      <c r="BT45" s="193" t="str">
        <f>IF(กรอกข้อมูลคะแนน!AR46=0,"",IF(กรอกข้อมูลคะแนน!AR46&lt;(กรอกข้อมูลคะแนน!$AR$5/2),"มผ",กรอกข้อมูลคะแนน!AR46))</f>
        <v/>
      </c>
      <c r="BU45" s="193" t="str">
        <f>IF(กรอกข้อมูลคะแนน!AS46=0,"",IF(กรอกข้อมูลคะแนน!AS46&lt;(กรอกข้อมูลคะแนน!$AS$5/2),"มผ",กรอกข้อมูลคะแนน!AS46))</f>
        <v/>
      </c>
      <c r="BV45" s="193" t="str">
        <f>IF(กรอกข้อมูลคะแนน!AT46=0,"",IF(กรอกข้อมูลคะแนน!AT46&lt;(กรอกข้อมูลคะแนน!$AT$5/2),"มผ",กรอกข้อมูลคะแนน!AT46))</f>
        <v/>
      </c>
      <c r="BW45" s="193" t="str">
        <f>IF(กรอกข้อมูลคะแนน!AU46=0,"",IF(กรอกข้อมูลคะแนน!AU46&lt;(กรอกข้อมูลคะแนน!$AU$5/2),"มผ",กรอกข้อมูลคะแนน!AU46))</f>
        <v/>
      </c>
      <c r="BX45" s="193" t="str">
        <f>IF(กรอกข้อมูลคะแนน!AV46=0,"",IF(กรอกข้อมูลคะแนน!AV46&lt;(กรอกข้อมูลคะแนน!$AV$5/2),"มผ",กรอกข้อมูลคะแนน!AV46))</f>
        <v/>
      </c>
      <c r="BY45" s="193" t="str">
        <f>IF(กรอกข้อมูลคะแนน!AW46=0,"",IF(กรอกข้อมูลคะแนน!AW46&lt;(กรอกข้อมูลคะแนน!$AW$5/2),"มผ",กรอกข้อมูลคะแนน!AW46))</f>
        <v/>
      </c>
      <c r="BZ45" s="193" t="str">
        <f>IF(กรอกข้อมูลคะแนน!AX46=0,"",IF(กรอกข้อมูลคะแนน!AX46&lt;(กรอกข้อมูลคะแนน!$AX$5/2),"มผ",กรอกข้อมูลคะแนน!AX46))</f>
        <v/>
      </c>
      <c r="CA45" s="194" t="str">
        <f>IF(กรอกข้อมูลคะแนน!AZ46=0,"",กรอกข้อมูลคะแนน!AZ46)</f>
        <v/>
      </c>
      <c r="CB45" s="157">
        <v>41</v>
      </c>
      <c r="CC45" s="194" t="str">
        <f t="shared" si="3"/>
        <v/>
      </c>
      <c r="CD45" s="194" t="str">
        <f t="shared" si="4"/>
        <v/>
      </c>
      <c r="CE45" s="195" t="str">
        <f>IF(กรอกข้อมูลคะแนน!BD46=0,"",กรอกข้อมูลคะแนน!BD46)</f>
        <v/>
      </c>
      <c r="CF45" s="195" t="str">
        <f>IF(กรอกข้อมูลคะแนน!BC46=0,"",กรอกข้อมูลคะแนน!BC46)</f>
        <v/>
      </c>
      <c r="CG45" s="195" t="str">
        <f t="shared" si="0"/>
        <v/>
      </c>
      <c r="CH45" s="195" t="str">
        <f>IF(กรอกข้อมูลคะแนน!BH46=0,"",กรอกข้อมูลคะแนน!BH46)</f>
        <v/>
      </c>
      <c r="CI45" s="195" t="str">
        <f>IF(กรอกข้อมูลคะแนน!BF46=0,"",กรอกข้อมูลคะแนน!BF46)</f>
        <v/>
      </c>
      <c r="CJ45" s="195" t="str">
        <f t="shared" si="1"/>
        <v/>
      </c>
      <c r="CK45" s="178" t="str">
        <f t="shared" si="5"/>
        <v/>
      </c>
      <c r="CL45" s="178" t="str">
        <f t="shared" si="6"/>
        <v/>
      </c>
      <c r="CM45" s="195" t="str">
        <f t="shared" si="7"/>
        <v/>
      </c>
      <c r="CN45" s="194" t="str">
        <f>IF(CM45="","",IF(CM45="ร","ร",VLOOKUP(CM45,ช่วงคะแนน!$H$8:$I$15,2)))</f>
        <v/>
      </c>
      <c r="CO45" s="196"/>
      <c r="CP45" s="202">
        <v>41</v>
      </c>
      <c r="CQ45" s="198" t="str">
        <f>IF(กรอกข้อมูลคะแนน!CD46=0,"",กรอกข้อมูลคะแนน!CD46)</f>
        <v/>
      </c>
      <c r="CR45" s="198" t="str">
        <f>IF(กรอกข้อมูลคะแนน!CE46=0,"",กรอกข้อมูลคะแนน!CE46)</f>
        <v/>
      </c>
      <c r="CS45" s="198" t="str">
        <f>IF(กรอกข้อมูลคะแนน!CF46=0,"",กรอกข้อมูลคะแนน!CF46)</f>
        <v/>
      </c>
      <c r="CT45" s="198" t="str">
        <f>IF(กรอกข้อมูลคะแนน!CG46=0,"",กรอกข้อมูลคะแนน!CG46)</f>
        <v/>
      </c>
      <c r="CU45" s="198" t="str">
        <f>IF(กรอกข้อมูลคะแนน!CH46=0,"",กรอกข้อมูลคะแนน!CH46)</f>
        <v/>
      </c>
      <c r="CV45" s="198" t="str">
        <f>IF(กรอกข้อมูลคะแนน!CI46=0,"",กรอกข้อมูลคะแนน!CI46)</f>
        <v/>
      </c>
      <c r="CW45" s="198" t="str">
        <f>IF(กรอกข้อมูลคะแนน!CJ46=0,"",กรอกข้อมูลคะแนน!CJ46)</f>
        <v/>
      </c>
      <c r="CX45" s="198" t="str">
        <f>IF(กรอกข้อมูลคะแนน!CK46=0,"",กรอกข้อมูลคะแนน!CK46)</f>
        <v/>
      </c>
      <c r="CY45" s="199" t="str">
        <f t="shared" si="8"/>
        <v/>
      </c>
      <c r="CZ45" s="200"/>
      <c r="DA45" s="202">
        <v>41</v>
      </c>
      <c r="DB45" s="201" t="str">
        <f>IF(กรอกข้อมูลคะแนน!CM46=0,"",กรอกข้อมูลคะแนน!CM46)</f>
        <v/>
      </c>
      <c r="DC45" s="201" t="str">
        <f>IF(กรอกข้อมูลคะแนน!CN46=0,"",กรอกข้อมูลคะแนน!CN46)</f>
        <v/>
      </c>
      <c r="DD45" s="201" t="str">
        <f>IF(กรอกข้อมูลคะแนน!CO46=0,"",กรอกข้อมูลคะแนน!CO46)</f>
        <v/>
      </c>
      <c r="DE45" s="201" t="str">
        <f>IF(กรอกข้อมูลคะแนน!CP46=0,"",กรอกข้อมูลคะแนน!CP46)</f>
        <v/>
      </c>
      <c r="DF45" s="201" t="str">
        <f>IF(กรอกข้อมูลคะแนน!CQ46=0,"",กรอกข้อมูลคะแนน!CQ46)</f>
        <v/>
      </c>
      <c r="DG45" s="201" t="str">
        <f>IF(กรอกข้อมูลคะแนน!CR46=0,"",กรอกข้อมูลคะแนน!CR46)</f>
        <v/>
      </c>
      <c r="DH45" s="201" t="str">
        <f>IF(กรอกข้อมูลคะแนน!CS46=0,"",กรอกข้อมูลคะแนน!CS46)</f>
        <v/>
      </c>
      <c r="DI45" s="201" t="str">
        <f>IF(กรอกข้อมูลคะแนน!CT46=0,"",กรอกข้อมูลคะแนน!CT46)</f>
        <v/>
      </c>
      <c r="DJ45" s="201" t="str">
        <f>IF(กรอกข้อมูลคะแนน!CU46=0,"",กรอกข้อมูลคะแนน!CU46)</f>
        <v/>
      </c>
      <c r="DK45" s="201" t="str">
        <f>IF(กรอกข้อมูลคะแนน!CV46=0,"",กรอกข้อมูลคะแนน!CV46)</f>
        <v/>
      </c>
      <c r="DL45" s="201" t="str">
        <f>IF(กรอกข้อมูลคะแนน!CW46=0,"",กรอกข้อมูลคะแนน!CW46)</f>
        <v/>
      </c>
      <c r="DM45" s="201" t="str">
        <f>IF(กรอกข้อมูลคะแนน!CX46=0,"",กรอกข้อมูลคะแนน!CX46)</f>
        <v/>
      </c>
      <c r="DN45" s="201" t="str">
        <f>IF(กรอกข้อมูลคะแนน!CY46=0,"",กรอกข้อมูลคะแนน!CY46)</f>
        <v/>
      </c>
      <c r="DO45" s="201" t="str">
        <f>IF(กรอกข้อมูลคะแนน!CZ46=0,"",กรอกข้อมูลคะแนน!CZ46)</f>
        <v/>
      </c>
      <c r="DP45" s="201" t="str">
        <f>IF(กรอกข้อมูลคะแนน!DA46=0,"",กรอกข้อมูลคะแนน!DA46)</f>
        <v/>
      </c>
      <c r="DQ45" s="199" t="str">
        <f>IF(กรอกข้อมูลคะแนน!DB46=0,"",IF(กรอกข้อมูลคะแนน!DB46="ร","ร",IF(กรอกข้อมูลคะแนน!DB46&gt;7.9,3,IF(กรอกข้อมูลคะแนน!DB46&gt;5.9,2,IF(กรอกข้อมูลคะแนน!DB46&gt;4.9,1,0)))))</f>
        <v/>
      </c>
    </row>
    <row r="46" spans="1:121" ht="17.100000000000001" customHeight="1" x14ac:dyDescent="0.3">
      <c r="A46" s="163"/>
      <c r="B46" s="163"/>
      <c r="C46" s="153"/>
      <c r="D46" s="163"/>
      <c r="E46" s="16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75"/>
      <c r="Q46" s="385" t="s">
        <v>121</v>
      </c>
      <c r="R46" s="385"/>
      <c r="S46" s="385"/>
      <c r="T46" s="385"/>
      <c r="U46" s="385"/>
      <c r="V46" s="385"/>
      <c r="W46" s="175"/>
      <c r="X46" s="175"/>
      <c r="Y46" s="175"/>
      <c r="Z46" s="175"/>
      <c r="AA46" s="175"/>
      <c r="AB46" s="157">
        <v>42</v>
      </c>
      <c r="AC46" s="192" t="str">
        <f>IF(กรอกข้อมูลทั่วไป!U45=0,"",กรอกข้อมูลทั่วไป!U45)</f>
        <v/>
      </c>
      <c r="AD46" s="193" t="str">
        <f>IF(กรอกข้อมูลคะแนน!C47=0,"",IF(กรอกข้อมูลคะแนน!C47&lt;(กรอกข้อมูลคะแนน!$C$5/2),"มผ",กรอกข้อมูลคะแนน!C47))</f>
        <v/>
      </c>
      <c r="AE46" s="193" t="str">
        <f>IF(กรอกข้อมูลคะแนน!D47=0,"",IF(กรอกข้อมูลคะแนน!D47&lt;(กรอกข้อมูลคะแนน!$D$5/2),"มผ",กรอกข้อมูลคะแนน!D47))</f>
        <v/>
      </c>
      <c r="AF46" s="193" t="str">
        <f>IF(กรอกข้อมูลคะแนน!E47=0,"",IF(กรอกข้อมูลคะแนน!E47&lt;(กรอกข้อมูลคะแนน!$E$5/2),"มผ",กรอกข้อมูลคะแนน!E47))</f>
        <v/>
      </c>
      <c r="AG46" s="193" t="str">
        <f>IF(กรอกข้อมูลคะแนน!F47=0,"",IF(กรอกข้อมูลคะแนน!F47&lt;(กรอกข้อมูลคะแนน!$F$5/2),"มผ",กรอกข้อมูลคะแนน!F47))</f>
        <v/>
      </c>
      <c r="AH46" s="193" t="str">
        <f>IF(กรอกข้อมูลคะแนน!G47=0,"",IF(กรอกข้อมูลคะแนน!G47&lt;(กรอกข้อมูลคะแนน!$G$5/2),"มผ",กรอกข้อมูลคะแนน!G47))</f>
        <v/>
      </c>
      <c r="AI46" s="193" t="str">
        <f>IF(กรอกข้อมูลคะแนน!H47=0,"",IF(กรอกข้อมูลคะแนน!H47&lt;(กรอกข้อมูลคะแนน!$H$5/2),"มผ",กรอกข้อมูลคะแนน!H47))</f>
        <v/>
      </c>
      <c r="AJ46" s="193" t="str">
        <f>IF(กรอกข้อมูลคะแนน!I47=0,"",IF(กรอกข้อมูลคะแนน!I47&lt;(กรอกข้อมูลคะแนน!$I$5/2),"มผ",กรอกข้อมูลคะแนน!I47))</f>
        <v/>
      </c>
      <c r="AK46" s="193" t="str">
        <f>IF(กรอกข้อมูลคะแนน!K47=0,"",IF(กรอกข้อมูลคะแนน!K47&lt;(กรอกข้อมูลคะแนน!$K$5/2),"มผ",กรอกข้อมูลคะแนน!K47))</f>
        <v/>
      </c>
      <c r="AL46" s="193" t="str">
        <f>IF(กรอกข้อมูลคะแนน!L47=0,"",IF(กรอกข้อมูลคะแนน!L47&lt;(กรอกข้อมูลคะแนน!$L$5/2),"มผ",กรอกข้อมูลคะแนน!L47))</f>
        <v/>
      </c>
      <c r="AM46" s="193" t="str">
        <f>IF(กรอกข้อมูลคะแนน!M47=0,"",IF(กรอกข้อมูลคะแนน!M47&lt;(กรอกข้อมูลคะแนน!$M$5/2),"มผ",กรอกข้อมูลคะแนน!M47))</f>
        <v/>
      </c>
      <c r="AN46" s="193" t="str">
        <f>IF(กรอกข้อมูลคะแนน!N47=0,"",IF(กรอกข้อมูลคะแนน!N47&lt;(กรอกข้อมูลคะแนน!$N$5/2),"มผ",กรอกข้อมูลคะแนน!N47))</f>
        <v/>
      </c>
      <c r="AO46" s="157">
        <v>42</v>
      </c>
      <c r="AP46" s="192" t="str">
        <f>IF(กรอกข้อมูลทั่วไป!U45=0,"",กรอกข้อมูลทั่วไป!U45)</f>
        <v/>
      </c>
      <c r="AQ46" s="193" t="str">
        <f>IF(กรอกข้อมูลคะแนน!O47=0,"",IF(กรอกข้อมูลคะแนน!O47&lt;(กรอกข้อมูลคะแนน!$O$5/2),"มผ",กรอกข้อมูลคะแนน!O47))</f>
        <v/>
      </c>
      <c r="AR46" s="193" t="str">
        <f>IF(กรอกข้อมูลคะแนน!P47=0,"",IF(กรอกข้อมูลคะแนน!P47&lt;(กรอกข้อมูลคะแนน!$P$5/2),"มผ",กรอกข้อมูลคะแนน!P47))</f>
        <v/>
      </c>
      <c r="AS46" s="193" t="str">
        <f>IF(กรอกข้อมูลคะแนน!Q47=0,"",IF(กรอกข้อมูลคะแนน!Q47&lt;(กรอกข้อมูลคะแนน!$Q$5/2),"มผ",กรอกข้อมูลคะแนน!Q47))</f>
        <v/>
      </c>
      <c r="AT46" s="193" t="str">
        <f>IF(กรอกข้อมูลคะแนน!S47=0,"",IF(กรอกข้อมูลคะแนน!S47&lt;(กรอกข้อมูลคะแนน!$S$5/2),"มผ",กรอกข้อมูลคะแนน!S47))</f>
        <v/>
      </c>
      <c r="AU46" s="193" t="str">
        <f>IF(กรอกข้อมูลคะแนน!T47=0,"",IF(กรอกข้อมูลคะแนน!T47&lt;(กรอกข้อมูลคะแนน!$T$5/2),"มผ",กรอกข้อมูลคะแนน!T47))</f>
        <v/>
      </c>
      <c r="AV46" s="193" t="str">
        <f>IF(กรอกข้อมูลคะแนน!U47=0,"",IF(กรอกข้อมูลคะแนน!U47&lt;(กรอกข้อมูลคะแนน!$U$5/2),"มผ",กรอกข้อมูลคะแนน!U47))</f>
        <v/>
      </c>
      <c r="AW46" s="193" t="str">
        <f>IF(กรอกข้อมูลคะแนน!V47=0,"",IF(กรอกข้อมูลคะแนน!V47&lt;(กรอกข้อมูลคะแนน!$V$5/2),"มผ",กรอกข้อมูลคะแนน!V47))</f>
        <v/>
      </c>
      <c r="AX46" s="193" t="str">
        <f>IF(กรอกข้อมูลคะแนน!W47=0,"",IF(กรอกข้อมูลคะแนน!W47&lt;(กรอกข้อมูลคะแนน!$W$5/2),"มผ",กรอกข้อมูลคะแนน!W47))</f>
        <v/>
      </c>
      <c r="AY46" s="193" t="str">
        <f>IF(กรอกข้อมูลคะแนน!X47=0,"",IF(กรอกข้อมูลคะแนน!X47&lt;(กรอกข้อมูลคะแนน!$X$5/2),"มผ",กรอกข้อมูลคะแนน!X47))</f>
        <v/>
      </c>
      <c r="AZ46" s="193" t="str">
        <f>IF(กรอกข้อมูลคะแนน!Y47=0,"",IF(กรอกข้อมูลคะแนน!Y47&lt;(กรอกข้อมูลคะแนน!$Y$5/2),"มผ",กรอกข้อมูลคะแนน!Y47))</f>
        <v/>
      </c>
      <c r="BA46" s="194" t="str">
        <f>IF(กรอกข้อมูลคะแนน!AA47=0,"",กรอกข้อมูลคะแนน!AA47)</f>
        <v/>
      </c>
      <c r="BB46" s="157">
        <v>42</v>
      </c>
      <c r="BC46" s="192" t="str">
        <f>IF(กรอกข้อมูลทั่วไป!U45=0,"",กรอกข้อมูลทั่วไป!U45)</f>
        <v/>
      </c>
      <c r="BD46" s="193" t="str">
        <f>IF(กรอกข้อมูลคะแนน!AB47=0,"",IF(กรอกข้อมูลคะแนน!AB47&lt;(กรอกข้อมูลคะแนน!$AB$5/2),"มผ",กรอกข้อมูลคะแนน!AB47))</f>
        <v/>
      </c>
      <c r="BE46" s="193" t="str">
        <f>IF(กรอกข้อมูลคะแนน!AC47=0,"",IF(กรอกข้อมูลคะแนน!AC47&lt;(กรอกข้อมูลคะแนน!$AC$5/2),"มผ",กรอกข้อมูลคะแนน!AC47))</f>
        <v/>
      </c>
      <c r="BF46" s="193" t="str">
        <f>IF(กรอกข้อมูลคะแนน!AD47=0,"",IF(กรอกข้อมูลคะแนน!AD47&lt;(กรอกข้อมูลคะแนน!$AD$5/2),"มผ",กรอกข้อมูลคะแนน!AD47))</f>
        <v/>
      </c>
      <c r="BG46" s="193" t="str">
        <f>IF(กรอกข้อมูลคะแนน!AE47=0,"",IF(กรอกข้อมูลคะแนน!AE47&lt;(กรอกข้อมูลคะแนน!$AE$5/2),"มผ",กรอกข้อมูลคะแนน!AE47))</f>
        <v/>
      </c>
      <c r="BH46" s="193" t="str">
        <f>IF(กรอกข้อมูลคะแนน!AF47=0,"",IF(กรอกข้อมูลคะแนน!AF47&lt;(กรอกข้อมูลคะแนน!$AF$5/2),"มผ",กรอกข้อมูลคะแนน!AF47))</f>
        <v/>
      </c>
      <c r="BI46" s="193" t="str">
        <f>IF(กรอกข้อมูลคะแนน!AG47=0,"",IF(กรอกข้อมูลคะแนน!AG47&lt;(กรอกข้อมูลคะแนน!$AG$5/2),"มผ",กรอกข้อมูลคะแนน!AG47))</f>
        <v/>
      </c>
      <c r="BJ46" s="193" t="str">
        <f>IF(กรอกข้อมูลคะแนน!AH47=0,"",IF(กรอกข้อมูลคะแนน!AH47&lt;(กรอกข้อมูลคะแนน!$AH$5/2),"มผ",กรอกข้อมูลคะแนน!AH47))</f>
        <v/>
      </c>
      <c r="BK46" s="193" t="str">
        <f>IF(กรอกข้อมูลคะแนน!AJ47=0,"",IF(กรอกข้อมูลคะแนน!AJ47&lt;(กรอกข้อมูลคะแนน!$AJ$5/2),"มผ",กรอกข้อมูลคะแนน!AJ47))</f>
        <v/>
      </c>
      <c r="BL46" s="193" t="str">
        <f>IF(กรอกข้อมูลคะแนน!AK47=0,"",IF(กรอกข้อมูลคะแนน!AK47&lt;(กรอกข้อมูลคะแนน!$AK$5/2),"มผ",กรอกข้อมูลคะแนน!AK47))</f>
        <v/>
      </c>
      <c r="BM46" s="193" t="str">
        <f>IF(กรอกข้อมูลคะแนน!AL47=0,"",IF(กรอกข้อมูลคะแนน!AL47&lt;(กรอกข้อมูลคะแนน!$AL$5/2),"มผ",กรอกข้อมูลคะแนน!AL47))</f>
        <v/>
      </c>
      <c r="BN46" s="193" t="str">
        <f>IF(กรอกข้อมูลคะแนน!AM47=0,"",IF(กรอกข้อมูลคะแนน!AM47&lt;(กรอกข้อมูลคะแนน!$AM$5/2),"มผ",กรอกข้อมูลคะแนน!AM47))</f>
        <v/>
      </c>
      <c r="BO46" s="157">
        <v>42</v>
      </c>
      <c r="BP46" s="192" t="str">
        <f t="shared" si="2"/>
        <v/>
      </c>
      <c r="BQ46" s="193" t="str">
        <f>IF(กรอกข้อมูลคะแนน!AN47=0,"",IF(กรอกข้อมูลคะแนน!AN47&lt;(กรอกข้อมูลคะแนน!$AN$5/2),"มผ",กรอกข้อมูลคะแนน!AN47))</f>
        <v/>
      </c>
      <c r="BR46" s="193" t="str">
        <f>IF(กรอกข้อมูลคะแนน!AO47=0,"",IF(กรอกข้อมูลคะแนน!AO47&lt;(กรอกข้อมูลคะแนน!$AO$5/2),"มผ",กรอกข้อมูลคะแนน!AO47))</f>
        <v/>
      </c>
      <c r="BS46" s="193" t="str">
        <f>IF(กรอกข้อมูลคะแนน!AP47=0,"",IF(กรอกข้อมูลคะแนน!AP47&lt;(กรอกข้อมูลคะแนน!$AP$5/2),"มผ",กรอกข้อมูลคะแนน!AP47))</f>
        <v/>
      </c>
      <c r="BT46" s="193" t="str">
        <f>IF(กรอกข้อมูลคะแนน!AR47=0,"",IF(กรอกข้อมูลคะแนน!AR47&lt;(กรอกข้อมูลคะแนน!$AR$5/2),"มผ",กรอกข้อมูลคะแนน!AR47))</f>
        <v/>
      </c>
      <c r="BU46" s="193" t="str">
        <f>IF(กรอกข้อมูลคะแนน!AS47=0,"",IF(กรอกข้อมูลคะแนน!AS47&lt;(กรอกข้อมูลคะแนน!$AS$5/2),"มผ",กรอกข้อมูลคะแนน!AS47))</f>
        <v/>
      </c>
      <c r="BV46" s="193" t="str">
        <f>IF(กรอกข้อมูลคะแนน!AT47=0,"",IF(กรอกข้อมูลคะแนน!AT47&lt;(กรอกข้อมูลคะแนน!$AT$5/2),"มผ",กรอกข้อมูลคะแนน!AT47))</f>
        <v/>
      </c>
      <c r="BW46" s="193" t="str">
        <f>IF(กรอกข้อมูลคะแนน!AU47=0,"",IF(กรอกข้อมูลคะแนน!AU47&lt;(กรอกข้อมูลคะแนน!$AU$5/2),"มผ",กรอกข้อมูลคะแนน!AU47))</f>
        <v/>
      </c>
      <c r="BX46" s="193" t="str">
        <f>IF(กรอกข้อมูลคะแนน!AV47=0,"",IF(กรอกข้อมูลคะแนน!AV47&lt;(กรอกข้อมูลคะแนน!$AV$5/2),"มผ",กรอกข้อมูลคะแนน!AV47))</f>
        <v/>
      </c>
      <c r="BY46" s="193" t="str">
        <f>IF(กรอกข้อมูลคะแนน!AW47=0,"",IF(กรอกข้อมูลคะแนน!AW47&lt;(กรอกข้อมูลคะแนน!$AW$5/2),"มผ",กรอกข้อมูลคะแนน!AW47))</f>
        <v/>
      </c>
      <c r="BZ46" s="193" t="str">
        <f>IF(กรอกข้อมูลคะแนน!AX47=0,"",IF(กรอกข้อมูลคะแนน!AX47&lt;(กรอกข้อมูลคะแนน!$AX$5/2),"มผ",กรอกข้อมูลคะแนน!AX47))</f>
        <v/>
      </c>
      <c r="CA46" s="194" t="str">
        <f>IF(กรอกข้อมูลคะแนน!AZ47=0,"",กรอกข้อมูลคะแนน!AZ47)</f>
        <v/>
      </c>
      <c r="CB46" s="157">
        <v>42</v>
      </c>
      <c r="CC46" s="194" t="str">
        <f t="shared" si="3"/>
        <v/>
      </c>
      <c r="CD46" s="194" t="str">
        <f t="shared" si="4"/>
        <v/>
      </c>
      <c r="CE46" s="195" t="str">
        <f>IF(กรอกข้อมูลคะแนน!BD47=0,"",กรอกข้อมูลคะแนน!BD47)</f>
        <v/>
      </c>
      <c r="CF46" s="195" t="str">
        <f>IF(กรอกข้อมูลคะแนน!BC47=0,"",กรอกข้อมูลคะแนน!BC47)</f>
        <v/>
      </c>
      <c r="CG46" s="195" t="str">
        <f t="shared" si="0"/>
        <v/>
      </c>
      <c r="CH46" s="195" t="str">
        <f>IF(กรอกข้อมูลคะแนน!BH47=0,"",กรอกข้อมูลคะแนน!BH47)</f>
        <v/>
      </c>
      <c r="CI46" s="195" t="str">
        <f>IF(กรอกข้อมูลคะแนน!BF47=0,"",กรอกข้อมูลคะแนน!BF47)</f>
        <v/>
      </c>
      <c r="CJ46" s="195" t="str">
        <f t="shared" si="1"/>
        <v/>
      </c>
      <c r="CK46" s="178" t="str">
        <f t="shared" si="5"/>
        <v/>
      </c>
      <c r="CL46" s="178" t="str">
        <f t="shared" si="6"/>
        <v/>
      </c>
      <c r="CM46" s="195" t="str">
        <f t="shared" si="7"/>
        <v/>
      </c>
      <c r="CN46" s="194" t="str">
        <f>IF(CM46="","",IF(CM46="ร","ร",VLOOKUP(CM46,ช่วงคะแนน!$H$8:$I$15,2)))</f>
        <v/>
      </c>
      <c r="CO46" s="196"/>
      <c r="CP46" s="202">
        <v>42</v>
      </c>
      <c r="CQ46" s="198" t="str">
        <f>IF(กรอกข้อมูลคะแนน!CD47=0,"",กรอกข้อมูลคะแนน!CD47)</f>
        <v/>
      </c>
      <c r="CR46" s="198" t="str">
        <f>IF(กรอกข้อมูลคะแนน!CE47=0,"",กรอกข้อมูลคะแนน!CE47)</f>
        <v/>
      </c>
      <c r="CS46" s="198" t="str">
        <f>IF(กรอกข้อมูลคะแนน!CF47=0,"",กรอกข้อมูลคะแนน!CF47)</f>
        <v/>
      </c>
      <c r="CT46" s="198" t="str">
        <f>IF(กรอกข้อมูลคะแนน!CG47=0,"",กรอกข้อมูลคะแนน!CG47)</f>
        <v/>
      </c>
      <c r="CU46" s="198" t="str">
        <f>IF(กรอกข้อมูลคะแนน!CH47=0,"",กรอกข้อมูลคะแนน!CH47)</f>
        <v/>
      </c>
      <c r="CV46" s="198" t="str">
        <f>IF(กรอกข้อมูลคะแนน!CI47=0,"",กรอกข้อมูลคะแนน!CI47)</f>
        <v/>
      </c>
      <c r="CW46" s="198" t="str">
        <f>IF(กรอกข้อมูลคะแนน!CJ47=0,"",กรอกข้อมูลคะแนน!CJ47)</f>
        <v/>
      </c>
      <c r="CX46" s="198" t="str">
        <f>IF(กรอกข้อมูลคะแนน!CK47=0,"",กรอกข้อมูลคะแนน!CK47)</f>
        <v/>
      </c>
      <c r="CY46" s="199" t="str">
        <f t="shared" si="8"/>
        <v/>
      </c>
      <c r="CZ46" s="200"/>
      <c r="DA46" s="202">
        <v>42</v>
      </c>
      <c r="DB46" s="201" t="str">
        <f>IF(กรอกข้อมูลคะแนน!CM47=0,"",กรอกข้อมูลคะแนน!CM47)</f>
        <v/>
      </c>
      <c r="DC46" s="201" t="str">
        <f>IF(กรอกข้อมูลคะแนน!CN47=0,"",กรอกข้อมูลคะแนน!CN47)</f>
        <v/>
      </c>
      <c r="DD46" s="201" t="str">
        <f>IF(กรอกข้อมูลคะแนน!CO47=0,"",กรอกข้อมูลคะแนน!CO47)</f>
        <v/>
      </c>
      <c r="DE46" s="201" t="str">
        <f>IF(กรอกข้อมูลคะแนน!CP47=0,"",กรอกข้อมูลคะแนน!CP47)</f>
        <v/>
      </c>
      <c r="DF46" s="201" t="str">
        <f>IF(กรอกข้อมูลคะแนน!CQ47=0,"",กรอกข้อมูลคะแนน!CQ47)</f>
        <v/>
      </c>
      <c r="DG46" s="201" t="str">
        <f>IF(กรอกข้อมูลคะแนน!CR47=0,"",กรอกข้อมูลคะแนน!CR47)</f>
        <v/>
      </c>
      <c r="DH46" s="201" t="str">
        <f>IF(กรอกข้อมูลคะแนน!CS47=0,"",กรอกข้อมูลคะแนน!CS47)</f>
        <v/>
      </c>
      <c r="DI46" s="201" t="str">
        <f>IF(กรอกข้อมูลคะแนน!CT47=0,"",กรอกข้อมูลคะแนน!CT47)</f>
        <v/>
      </c>
      <c r="DJ46" s="201" t="str">
        <f>IF(กรอกข้อมูลคะแนน!CU47=0,"",กรอกข้อมูลคะแนน!CU47)</f>
        <v/>
      </c>
      <c r="DK46" s="201" t="str">
        <f>IF(กรอกข้อมูลคะแนน!CV47=0,"",กรอกข้อมูลคะแนน!CV47)</f>
        <v/>
      </c>
      <c r="DL46" s="201" t="str">
        <f>IF(กรอกข้อมูลคะแนน!CW47=0,"",กรอกข้อมูลคะแนน!CW47)</f>
        <v/>
      </c>
      <c r="DM46" s="201" t="str">
        <f>IF(กรอกข้อมูลคะแนน!CX47=0,"",กรอกข้อมูลคะแนน!CX47)</f>
        <v/>
      </c>
      <c r="DN46" s="201" t="str">
        <f>IF(กรอกข้อมูลคะแนน!CY47=0,"",กรอกข้อมูลคะแนน!CY47)</f>
        <v/>
      </c>
      <c r="DO46" s="201" t="str">
        <f>IF(กรอกข้อมูลคะแนน!CZ47=0,"",กรอกข้อมูลคะแนน!CZ47)</f>
        <v/>
      </c>
      <c r="DP46" s="201" t="str">
        <f>IF(กรอกข้อมูลคะแนน!DA47=0,"",กรอกข้อมูลคะแนน!DA47)</f>
        <v/>
      </c>
      <c r="DQ46" s="199" t="str">
        <f>IF(กรอกข้อมูลคะแนน!DB47=0,"",IF(กรอกข้อมูลคะแนน!DB47="ร","ร",IF(กรอกข้อมูลคะแนน!DB47&gt;7.9,3,IF(กรอกข้อมูลคะแนน!DB47&gt;5.9,2,IF(กรอกข้อมูลคะแนน!DB47&gt;4.9,1,0)))))</f>
        <v/>
      </c>
    </row>
    <row r="47" spans="1:121" ht="17.100000000000001" customHeight="1" x14ac:dyDescent="0.3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56" t="s">
        <v>32</v>
      </c>
      <c r="Q47" s="225" t="str">
        <f>IF(กรอกข้อมูลทั่วไป!D15=0,"",กรอกข้อมูลทั่วไป!D15)</f>
        <v/>
      </c>
      <c r="R47" s="385" t="s">
        <v>33</v>
      </c>
      <c r="S47" s="385"/>
      <c r="T47" s="385" t="str">
        <f>IF(กรอกข้อมูลทั่วไป!D16=0,"",กรอกข้อมูลทั่วไป!D16)</f>
        <v/>
      </c>
      <c r="U47" s="385"/>
      <c r="V47" s="385"/>
      <c r="W47" s="210" t="s">
        <v>34</v>
      </c>
      <c r="X47" s="386" t="str">
        <f>IF(กรอกข้อมูลทั่วไป!D17=0,"",กรอกข้อมูลทั่วไป!D17)</f>
        <v/>
      </c>
      <c r="Y47" s="386"/>
      <c r="Z47" s="220"/>
      <c r="AA47" s="175"/>
      <c r="AB47" s="157">
        <v>43</v>
      </c>
      <c r="AC47" s="192" t="str">
        <f>IF(กรอกข้อมูลทั่วไป!U46=0,"",กรอกข้อมูลทั่วไป!U46)</f>
        <v/>
      </c>
      <c r="AD47" s="193" t="str">
        <f>IF(กรอกข้อมูลคะแนน!C48=0,"",IF(กรอกข้อมูลคะแนน!C48&lt;(กรอกข้อมูลคะแนน!$C$5/2),"มผ",กรอกข้อมูลคะแนน!C48))</f>
        <v/>
      </c>
      <c r="AE47" s="193" t="str">
        <f>IF(กรอกข้อมูลคะแนน!D48=0,"",IF(กรอกข้อมูลคะแนน!D48&lt;(กรอกข้อมูลคะแนน!$D$5/2),"มผ",กรอกข้อมูลคะแนน!D48))</f>
        <v/>
      </c>
      <c r="AF47" s="193" t="str">
        <f>IF(กรอกข้อมูลคะแนน!E48=0,"",IF(กรอกข้อมูลคะแนน!E48&lt;(กรอกข้อมูลคะแนน!$E$5/2),"มผ",กรอกข้อมูลคะแนน!E48))</f>
        <v/>
      </c>
      <c r="AG47" s="193" t="str">
        <f>IF(กรอกข้อมูลคะแนน!F48=0,"",IF(กรอกข้อมูลคะแนน!F48&lt;(กรอกข้อมูลคะแนน!$F$5/2),"มผ",กรอกข้อมูลคะแนน!F48))</f>
        <v/>
      </c>
      <c r="AH47" s="193" t="str">
        <f>IF(กรอกข้อมูลคะแนน!G48=0,"",IF(กรอกข้อมูลคะแนน!G48&lt;(กรอกข้อมูลคะแนน!$G$5/2),"มผ",กรอกข้อมูลคะแนน!G48))</f>
        <v/>
      </c>
      <c r="AI47" s="193" t="str">
        <f>IF(กรอกข้อมูลคะแนน!H48=0,"",IF(กรอกข้อมูลคะแนน!H48&lt;(กรอกข้อมูลคะแนน!$H$5/2),"มผ",กรอกข้อมูลคะแนน!H48))</f>
        <v/>
      </c>
      <c r="AJ47" s="193" t="str">
        <f>IF(กรอกข้อมูลคะแนน!I48=0,"",IF(กรอกข้อมูลคะแนน!I48&lt;(กรอกข้อมูลคะแนน!$I$5/2),"มผ",กรอกข้อมูลคะแนน!I48))</f>
        <v/>
      </c>
      <c r="AK47" s="193" t="str">
        <f>IF(กรอกข้อมูลคะแนน!K48=0,"",IF(กรอกข้อมูลคะแนน!K48&lt;(กรอกข้อมูลคะแนน!$K$5/2),"มผ",กรอกข้อมูลคะแนน!K48))</f>
        <v/>
      </c>
      <c r="AL47" s="193" t="str">
        <f>IF(กรอกข้อมูลคะแนน!L48=0,"",IF(กรอกข้อมูลคะแนน!L48&lt;(กรอกข้อมูลคะแนน!$L$5/2),"มผ",กรอกข้อมูลคะแนน!L48))</f>
        <v/>
      </c>
      <c r="AM47" s="193" t="str">
        <f>IF(กรอกข้อมูลคะแนน!M48=0,"",IF(กรอกข้อมูลคะแนน!M48&lt;(กรอกข้อมูลคะแนน!$M$5/2),"มผ",กรอกข้อมูลคะแนน!M48))</f>
        <v/>
      </c>
      <c r="AN47" s="193" t="str">
        <f>IF(กรอกข้อมูลคะแนน!N48=0,"",IF(กรอกข้อมูลคะแนน!N48&lt;(กรอกข้อมูลคะแนน!$N$5/2),"มผ",กรอกข้อมูลคะแนน!N48))</f>
        <v/>
      </c>
      <c r="AO47" s="157">
        <v>43</v>
      </c>
      <c r="AP47" s="192" t="str">
        <f>IF(กรอกข้อมูลทั่วไป!U46=0,"",กรอกข้อมูลทั่วไป!U46)</f>
        <v/>
      </c>
      <c r="AQ47" s="193" t="str">
        <f>IF(กรอกข้อมูลคะแนน!O48=0,"",IF(กรอกข้อมูลคะแนน!O48&lt;(กรอกข้อมูลคะแนน!$O$5/2),"มผ",กรอกข้อมูลคะแนน!O48))</f>
        <v/>
      </c>
      <c r="AR47" s="193" t="str">
        <f>IF(กรอกข้อมูลคะแนน!P48=0,"",IF(กรอกข้อมูลคะแนน!P48&lt;(กรอกข้อมูลคะแนน!$P$5/2),"มผ",กรอกข้อมูลคะแนน!P48))</f>
        <v/>
      </c>
      <c r="AS47" s="193" t="str">
        <f>IF(กรอกข้อมูลคะแนน!Q48=0,"",IF(กรอกข้อมูลคะแนน!Q48&lt;(กรอกข้อมูลคะแนน!$Q$5/2),"มผ",กรอกข้อมูลคะแนน!Q48))</f>
        <v/>
      </c>
      <c r="AT47" s="193" t="str">
        <f>IF(กรอกข้อมูลคะแนน!S48=0,"",IF(กรอกข้อมูลคะแนน!S48&lt;(กรอกข้อมูลคะแนน!$S$5/2),"มผ",กรอกข้อมูลคะแนน!S48))</f>
        <v/>
      </c>
      <c r="AU47" s="193" t="str">
        <f>IF(กรอกข้อมูลคะแนน!T48=0,"",IF(กรอกข้อมูลคะแนน!T48&lt;(กรอกข้อมูลคะแนน!$T$5/2),"มผ",กรอกข้อมูลคะแนน!T48))</f>
        <v/>
      </c>
      <c r="AV47" s="193" t="str">
        <f>IF(กรอกข้อมูลคะแนน!U48=0,"",IF(กรอกข้อมูลคะแนน!U48&lt;(กรอกข้อมูลคะแนน!$U$5/2),"มผ",กรอกข้อมูลคะแนน!U48))</f>
        <v/>
      </c>
      <c r="AW47" s="193" t="str">
        <f>IF(กรอกข้อมูลคะแนน!V48=0,"",IF(กรอกข้อมูลคะแนน!V48&lt;(กรอกข้อมูลคะแนน!$V$5/2),"มผ",กรอกข้อมูลคะแนน!V48))</f>
        <v/>
      </c>
      <c r="AX47" s="193" t="str">
        <f>IF(กรอกข้อมูลคะแนน!W48=0,"",IF(กรอกข้อมูลคะแนน!W48&lt;(กรอกข้อมูลคะแนน!$W$5/2),"มผ",กรอกข้อมูลคะแนน!W48))</f>
        <v/>
      </c>
      <c r="AY47" s="193" t="str">
        <f>IF(กรอกข้อมูลคะแนน!X48=0,"",IF(กรอกข้อมูลคะแนน!X48&lt;(กรอกข้อมูลคะแนน!$X$5/2),"มผ",กรอกข้อมูลคะแนน!X48))</f>
        <v/>
      </c>
      <c r="AZ47" s="193" t="str">
        <f>IF(กรอกข้อมูลคะแนน!Y48=0,"",IF(กรอกข้อมูลคะแนน!Y48&lt;(กรอกข้อมูลคะแนน!$Y$5/2),"มผ",กรอกข้อมูลคะแนน!Y48))</f>
        <v/>
      </c>
      <c r="BA47" s="194" t="str">
        <f>IF(กรอกข้อมูลคะแนน!AA48=0,"",กรอกข้อมูลคะแนน!AA48)</f>
        <v/>
      </c>
      <c r="BB47" s="157">
        <v>43</v>
      </c>
      <c r="BC47" s="192" t="str">
        <f>IF(กรอกข้อมูลทั่วไป!U46=0,"",กรอกข้อมูลทั่วไป!U46)</f>
        <v/>
      </c>
      <c r="BD47" s="193" t="str">
        <f>IF(กรอกข้อมูลคะแนน!AB48=0,"",IF(กรอกข้อมูลคะแนน!AB48&lt;(กรอกข้อมูลคะแนน!$AB$5/2),"มผ",กรอกข้อมูลคะแนน!AB48))</f>
        <v/>
      </c>
      <c r="BE47" s="193" t="str">
        <f>IF(กรอกข้อมูลคะแนน!AC48=0,"",IF(กรอกข้อมูลคะแนน!AC48&lt;(กรอกข้อมูลคะแนน!$AC$5/2),"มผ",กรอกข้อมูลคะแนน!AC48))</f>
        <v/>
      </c>
      <c r="BF47" s="193" t="str">
        <f>IF(กรอกข้อมูลคะแนน!AD48=0,"",IF(กรอกข้อมูลคะแนน!AD48&lt;(กรอกข้อมูลคะแนน!$AD$5/2),"มผ",กรอกข้อมูลคะแนน!AD48))</f>
        <v/>
      </c>
      <c r="BG47" s="193" t="str">
        <f>IF(กรอกข้อมูลคะแนน!AE48=0,"",IF(กรอกข้อมูลคะแนน!AE48&lt;(กรอกข้อมูลคะแนน!$AE$5/2),"มผ",กรอกข้อมูลคะแนน!AE48))</f>
        <v/>
      </c>
      <c r="BH47" s="193" t="str">
        <f>IF(กรอกข้อมูลคะแนน!AF48=0,"",IF(กรอกข้อมูลคะแนน!AF48&lt;(กรอกข้อมูลคะแนน!$AF$5/2),"มผ",กรอกข้อมูลคะแนน!AF48))</f>
        <v/>
      </c>
      <c r="BI47" s="193" t="str">
        <f>IF(กรอกข้อมูลคะแนน!AG48=0,"",IF(กรอกข้อมูลคะแนน!AG48&lt;(กรอกข้อมูลคะแนน!$AG$5/2),"มผ",กรอกข้อมูลคะแนน!AG48))</f>
        <v/>
      </c>
      <c r="BJ47" s="193" t="str">
        <f>IF(กรอกข้อมูลคะแนน!AH48=0,"",IF(กรอกข้อมูลคะแนน!AH48&lt;(กรอกข้อมูลคะแนน!$AH$5/2),"มผ",กรอกข้อมูลคะแนน!AH48))</f>
        <v/>
      </c>
      <c r="BK47" s="193" t="str">
        <f>IF(กรอกข้อมูลคะแนน!AJ48=0,"",IF(กรอกข้อมูลคะแนน!AJ48&lt;(กรอกข้อมูลคะแนน!$AJ$5/2),"มผ",กรอกข้อมูลคะแนน!AJ48))</f>
        <v/>
      </c>
      <c r="BL47" s="193" t="str">
        <f>IF(กรอกข้อมูลคะแนน!AK48=0,"",IF(กรอกข้อมูลคะแนน!AK48&lt;(กรอกข้อมูลคะแนน!$AK$5/2),"มผ",กรอกข้อมูลคะแนน!AK48))</f>
        <v/>
      </c>
      <c r="BM47" s="193" t="str">
        <f>IF(กรอกข้อมูลคะแนน!AL48=0,"",IF(กรอกข้อมูลคะแนน!AL48&lt;(กรอกข้อมูลคะแนน!$AL$5/2),"มผ",กรอกข้อมูลคะแนน!AL48))</f>
        <v/>
      </c>
      <c r="BN47" s="193" t="str">
        <f>IF(กรอกข้อมูลคะแนน!AM48=0,"",IF(กรอกข้อมูลคะแนน!AM48&lt;(กรอกข้อมูลคะแนน!$AM$5/2),"มผ",กรอกข้อมูลคะแนน!AM48))</f>
        <v/>
      </c>
      <c r="BO47" s="157">
        <v>43</v>
      </c>
      <c r="BP47" s="192" t="str">
        <f t="shared" si="2"/>
        <v/>
      </c>
      <c r="BQ47" s="193" t="str">
        <f>IF(กรอกข้อมูลคะแนน!AN48=0,"",IF(กรอกข้อมูลคะแนน!AN48&lt;(กรอกข้อมูลคะแนน!$AN$5/2),"มผ",กรอกข้อมูลคะแนน!AN48))</f>
        <v/>
      </c>
      <c r="BR47" s="193" t="str">
        <f>IF(กรอกข้อมูลคะแนน!AO48=0,"",IF(กรอกข้อมูลคะแนน!AO48&lt;(กรอกข้อมูลคะแนน!$AO$5/2),"มผ",กรอกข้อมูลคะแนน!AO48))</f>
        <v/>
      </c>
      <c r="BS47" s="193" t="str">
        <f>IF(กรอกข้อมูลคะแนน!AP48=0,"",IF(กรอกข้อมูลคะแนน!AP48&lt;(กรอกข้อมูลคะแนน!$AP$5/2),"มผ",กรอกข้อมูลคะแนน!AP48))</f>
        <v/>
      </c>
      <c r="BT47" s="193" t="str">
        <f>IF(กรอกข้อมูลคะแนน!AR48=0,"",IF(กรอกข้อมูลคะแนน!AR48&lt;(กรอกข้อมูลคะแนน!$AR$5/2),"มผ",กรอกข้อมูลคะแนน!AR48))</f>
        <v/>
      </c>
      <c r="BU47" s="193" t="str">
        <f>IF(กรอกข้อมูลคะแนน!AS48=0,"",IF(กรอกข้อมูลคะแนน!AS48&lt;(กรอกข้อมูลคะแนน!$AS$5/2),"มผ",กรอกข้อมูลคะแนน!AS48))</f>
        <v/>
      </c>
      <c r="BV47" s="193" t="str">
        <f>IF(กรอกข้อมูลคะแนน!AT48=0,"",IF(กรอกข้อมูลคะแนน!AT48&lt;(กรอกข้อมูลคะแนน!$AT$5/2),"มผ",กรอกข้อมูลคะแนน!AT48))</f>
        <v/>
      </c>
      <c r="BW47" s="193" t="str">
        <f>IF(กรอกข้อมูลคะแนน!AU48=0,"",IF(กรอกข้อมูลคะแนน!AU48&lt;(กรอกข้อมูลคะแนน!$AU$5/2),"มผ",กรอกข้อมูลคะแนน!AU48))</f>
        <v/>
      </c>
      <c r="BX47" s="193" t="str">
        <f>IF(กรอกข้อมูลคะแนน!AV48=0,"",IF(กรอกข้อมูลคะแนน!AV48&lt;(กรอกข้อมูลคะแนน!$AV$5/2),"มผ",กรอกข้อมูลคะแนน!AV48))</f>
        <v/>
      </c>
      <c r="BY47" s="193" t="str">
        <f>IF(กรอกข้อมูลคะแนน!AW48=0,"",IF(กรอกข้อมูลคะแนน!AW48&lt;(กรอกข้อมูลคะแนน!$AW$5/2),"มผ",กรอกข้อมูลคะแนน!AW48))</f>
        <v/>
      </c>
      <c r="BZ47" s="193" t="str">
        <f>IF(กรอกข้อมูลคะแนน!AX48=0,"",IF(กรอกข้อมูลคะแนน!AX48&lt;(กรอกข้อมูลคะแนน!$AX$5/2),"มผ",กรอกข้อมูลคะแนน!AX48))</f>
        <v/>
      </c>
      <c r="CA47" s="194" t="str">
        <f>IF(กรอกข้อมูลคะแนน!AZ48=0,"",กรอกข้อมูลคะแนน!AZ48)</f>
        <v/>
      </c>
      <c r="CB47" s="157">
        <v>43</v>
      </c>
      <c r="CC47" s="194" t="str">
        <f t="shared" si="3"/>
        <v/>
      </c>
      <c r="CD47" s="194" t="str">
        <f t="shared" si="4"/>
        <v/>
      </c>
      <c r="CE47" s="195" t="str">
        <f>IF(กรอกข้อมูลคะแนน!BD48=0,"",กรอกข้อมูลคะแนน!BD48)</f>
        <v/>
      </c>
      <c r="CF47" s="195" t="str">
        <f>IF(กรอกข้อมูลคะแนน!BC48=0,"",กรอกข้อมูลคะแนน!BC48)</f>
        <v/>
      </c>
      <c r="CG47" s="195" t="str">
        <f t="shared" si="0"/>
        <v/>
      </c>
      <c r="CH47" s="195" t="str">
        <f>IF(กรอกข้อมูลคะแนน!BH48=0,"",กรอกข้อมูลคะแนน!BH48)</f>
        <v/>
      </c>
      <c r="CI47" s="195" t="str">
        <f>IF(กรอกข้อมูลคะแนน!BF48=0,"",กรอกข้อมูลคะแนน!BF48)</f>
        <v/>
      </c>
      <c r="CJ47" s="195" t="str">
        <f t="shared" si="1"/>
        <v/>
      </c>
      <c r="CK47" s="178" t="str">
        <f t="shared" si="5"/>
        <v/>
      </c>
      <c r="CL47" s="178" t="str">
        <f t="shared" si="6"/>
        <v/>
      </c>
      <c r="CM47" s="195" t="str">
        <f t="shared" si="7"/>
        <v/>
      </c>
      <c r="CN47" s="194" t="str">
        <f>IF(CM47="","",IF(CM47="ร","ร",VLOOKUP(CM47,ช่วงคะแนน!$H$8:$I$15,2)))</f>
        <v/>
      </c>
      <c r="CO47" s="196"/>
      <c r="CP47" s="202">
        <v>43</v>
      </c>
      <c r="CQ47" s="198" t="str">
        <f>IF(กรอกข้อมูลคะแนน!CD48=0,"",กรอกข้อมูลคะแนน!CD48)</f>
        <v/>
      </c>
      <c r="CR47" s="198" t="str">
        <f>IF(กรอกข้อมูลคะแนน!CE48=0,"",กรอกข้อมูลคะแนน!CE48)</f>
        <v/>
      </c>
      <c r="CS47" s="198" t="str">
        <f>IF(กรอกข้อมูลคะแนน!CF48=0,"",กรอกข้อมูลคะแนน!CF48)</f>
        <v/>
      </c>
      <c r="CT47" s="198" t="str">
        <f>IF(กรอกข้อมูลคะแนน!CG48=0,"",กรอกข้อมูลคะแนน!CG48)</f>
        <v/>
      </c>
      <c r="CU47" s="198" t="str">
        <f>IF(กรอกข้อมูลคะแนน!CH48=0,"",กรอกข้อมูลคะแนน!CH48)</f>
        <v/>
      </c>
      <c r="CV47" s="198" t="str">
        <f>IF(กรอกข้อมูลคะแนน!CI48=0,"",กรอกข้อมูลคะแนน!CI48)</f>
        <v/>
      </c>
      <c r="CW47" s="198" t="str">
        <f>IF(กรอกข้อมูลคะแนน!CJ48=0,"",กรอกข้อมูลคะแนน!CJ48)</f>
        <v/>
      </c>
      <c r="CX47" s="198" t="str">
        <f>IF(กรอกข้อมูลคะแนน!CK48=0,"",กรอกข้อมูลคะแนน!CK48)</f>
        <v/>
      </c>
      <c r="CY47" s="199" t="str">
        <f t="shared" si="8"/>
        <v/>
      </c>
      <c r="CZ47" s="200"/>
      <c r="DA47" s="202">
        <v>43</v>
      </c>
      <c r="DB47" s="201" t="str">
        <f>IF(กรอกข้อมูลคะแนน!CM48=0,"",กรอกข้อมูลคะแนน!CM48)</f>
        <v/>
      </c>
      <c r="DC47" s="201" t="str">
        <f>IF(กรอกข้อมูลคะแนน!CN48=0,"",กรอกข้อมูลคะแนน!CN48)</f>
        <v/>
      </c>
      <c r="DD47" s="201" t="str">
        <f>IF(กรอกข้อมูลคะแนน!CO48=0,"",กรอกข้อมูลคะแนน!CO48)</f>
        <v/>
      </c>
      <c r="DE47" s="201" t="str">
        <f>IF(กรอกข้อมูลคะแนน!CP48=0,"",กรอกข้อมูลคะแนน!CP48)</f>
        <v/>
      </c>
      <c r="DF47" s="201" t="str">
        <f>IF(กรอกข้อมูลคะแนน!CQ48=0,"",กรอกข้อมูลคะแนน!CQ48)</f>
        <v/>
      </c>
      <c r="DG47" s="201" t="str">
        <f>IF(กรอกข้อมูลคะแนน!CR48=0,"",กรอกข้อมูลคะแนน!CR48)</f>
        <v/>
      </c>
      <c r="DH47" s="201" t="str">
        <f>IF(กรอกข้อมูลคะแนน!CS48=0,"",กรอกข้อมูลคะแนน!CS48)</f>
        <v/>
      </c>
      <c r="DI47" s="201" t="str">
        <f>IF(กรอกข้อมูลคะแนน!CT48=0,"",กรอกข้อมูลคะแนน!CT48)</f>
        <v/>
      </c>
      <c r="DJ47" s="201" t="str">
        <f>IF(กรอกข้อมูลคะแนน!CU48=0,"",กรอกข้อมูลคะแนน!CU48)</f>
        <v/>
      </c>
      <c r="DK47" s="201" t="str">
        <f>IF(กรอกข้อมูลคะแนน!CV48=0,"",กรอกข้อมูลคะแนน!CV48)</f>
        <v/>
      </c>
      <c r="DL47" s="201" t="str">
        <f>IF(กรอกข้อมูลคะแนน!CW48=0,"",กรอกข้อมูลคะแนน!CW48)</f>
        <v/>
      </c>
      <c r="DM47" s="201" t="str">
        <f>IF(กรอกข้อมูลคะแนน!CX48=0,"",กรอกข้อมูลคะแนน!CX48)</f>
        <v/>
      </c>
      <c r="DN47" s="201" t="str">
        <f>IF(กรอกข้อมูลคะแนน!CY48=0,"",กรอกข้อมูลคะแนน!CY48)</f>
        <v/>
      </c>
      <c r="DO47" s="201" t="str">
        <f>IF(กรอกข้อมูลคะแนน!CZ48=0,"",กรอกข้อมูลคะแนน!CZ48)</f>
        <v/>
      </c>
      <c r="DP47" s="201" t="str">
        <f>IF(กรอกข้อมูลคะแนน!DA48=0,"",กรอกข้อมูลคะแนน!DA48)</f>
        <v/>
      </c>
      <c r="DQ47" s="199" t="str">
        <f>IF(กรอกข้อมูลคะแนน!DB48=0,"",IF(กรอกข้อมูลคะแนน!DB48="ร","ร",IF(กรอกข้อมูลคะแนน!DB48&gt;7.9,3,IF(กรอกข้อมูลคะแนน!DB48&gt;5.9,2,IF(กรอกข้อมูลคะแนน!DB48&gt;4.9,1,0)))))</f>
        <v/>
      </c>
    </row>
    <row r="48" spans="1:121" ht="17.100000000000001" customHeight="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57">
        <v>44</v>
      </c>
      <c r="AC48" s="192" t="str">
        <f>IF(กรอกข้อมูลทั่วไป!U47=0,"",กรอกข้อมูลทั่วไป!U47)</f>
        <v/>
      </c>
      <c r="AD48" s="193" t="str">
        <f>IF(กรอกข้อมูลคะแนน!C49=0,"",IF(กรอกข้อมูลคะแนน!C49&lt;(กรอกข้อมูลคะแนน!$C$5/2),"มผ",กรอกข้อมูลคะแนน!C49))</f>
        <v/>
      </c>
      <c r="AE48" s="193" t="str">
        <f>IF(กรอกข้อมูลคะแนน!D49=0,"",IF(กรอกข้อมูลคะแนน!D49&lt;(กรอกข้อมูลคะแนน!$D$5/2),"มผ",กรอกข้อมูลคะแนน!D49))</f>
        <v/>
      </c>
      <c r="AF48" s="193" t="str">
        <f>IF(กรอกข้อมูลคะแนน!E49=0,"",IF(กรอกข้อมูลคะแนน!E49&lt;(กรอกข้อมูลคะแนน!$E$5/2),"มผ",กรอกข้อมูลคะแนน!E49))</f>
        <v/>
      </c>
      <c r="AG48" s="193" t="str">
        <f>IF(กรอกข้อมูลคะแนน!F49=0,"",IF(กรอกข้อมูลคะแนน!F49&lt;(กรอกข้อมูลคะแนน!$F$5/2),"มผ",กรอกข้อมูลคะแนน!F49))</f>
        <v/>
      </c>
      <c r="AH48" s="193" t="str">
        <f>IF(กรอกข้อมูลคะแนน!G49=0,"",IF(กรอกข้อมูลคะแนน!G49&lt;(กรอกข้อมูลคะแนน!$G$5/2),"มผ",กรอกข้อมูลคะแนน!G49))</f>
        <v/>
      </c>
      <c r="AI48" s="193" t="str">
        <f>IF(กรอกข้อมูลคะแนน!H49=0,"",IF(กรอกข้อมูลคะแนน!H49&lt;(กรอกข้อมูลคะแนน!$H$5/2),"มผ",กรอกข้อมูลคะแนน!H49))</f>
        <v/>
      </c>
      <c r="AJ48" s="193" t="str">
        <f>IF(กรอกข้อมูลคะแนน!I49=0,"",IF(กรอกข้อมูลคะแนน!I49&lt;(กรอกข้อมูลคะแนน!$I$5/2),"มผ",กรอกข้อมูลคะแนน!I49))</f>
        <v/>
      </c>
      <c r="AK48" s="193" t="str">
        <f>IF(กรอกข้อมูลคะแนน!K49=0,"",IF(กรอกข้อมูลคะแนน!K49&lt;(กรอกข้อมูลคะแนน!$K$5/2),"มผ",กรอกข้อมูลคะแนน!K49))</f>
        <v/>
      </c>
      <c r="AL48" s="193" t="str">
        <f>IF(กรอกข้อมูลคะแนน!L49=0,"",IF(กรอกข้อมูลคะแนน!L49&lt;(กรอกข้อมูลคะแนน!$L$5/2),"มผ",กรอกข้อมูลคะแนน!L49))</f>
        <v/>
      </c>
      <c r="AM48" s="193" t="str">
        <f>IF(กรอกข้อมูลคะแนน!M49=0,"",IF(กรอกข้อมูลคะแนน!M49&lt;(กรอกข้อมูลคะแนน!$M$5/2),"มผ",กรอกข้อมูลคะแนน!M49))</f>
        <v/>
      </c>
      <c r="AN48" s="193" t="str">
        <f>IF(กรอกข้อมูลคะแนน!N49=0,"",IF(กรอกข้อมูลคะแนน!N49&lt;(กรอกข้อมูลคะแนน!$N$5/2),"มผ",กรอกข้อมูลคะแนน!N49))</f>
        <v/>
      </c>
      <c r="AO48" s="157">
        <v>44</v>
      </c>
      <c r="AP48" s="192" t="str">
        <f>IF(กรอกข้อมูลทั่วไป!U47=0,"",กรอกข้อมูลทั่วไป!U47)</f>
        <v/>
      </c>
      <c r="AQ48" s="193" t="str">
        <f>IF(กรอกข้อมูลคะแนน!O49=0,"",IF(กรอกข้อมูลคะแนน!O49&lt;(กรอกข้อมูลคะแนน!$O$5/2),"มผ",กรอกข้อมูลคะแนน!O49))</f>
        <v/>
      </c>
      <c r="AR48" s="193" t="str">
        <f>IF(กรอกข้อมูลคะแนน!P49=0,"",IF(กรอกข้อมูลคะแนน!P49&lt;(กรอกข้อมูลคะแนน!$P$5/2),"มผ",กรอกข้อมูลคะแนน!P49))</f>
        <v/>
      </c>
      <c r="AS48" s="193" t="str">
        <f>IF(กรอกข้อมูลคะแนน!Q49=0,"",IF(กรอกข้อมูลคะแนน!Q49&lt;(กรอกข้อมูลคะแนน!$Q$5/2),"มผ",กรอกข้อมูลคะแนน!Q49))</f>
        <v/>
      </c>
      <c r="AT48" s="193" t="str">
        <f>IF(กรอกข้อมูลคะแนน!S49=0,"",IF(กรอกข้อมูลคะแนน!S49&lt;(กรอกข้อมูลคะแนน!$S$5/2),"มผ",กรอกข้อมูลคะแนน!S49))</f>
        <v/>
      </c>
      <c r="AU48" s="193" t="str">
        <f>IF(กรอกข้อมูลคะแนน!T49=0,"",IF(กรอกข้อมูลคะแนน!T49&lt;(กรอกข้อมูลคะแนน!$T$5/2),"มผ",กรอกข้อมูลคะแนน!T49))</f>
        <v/>
      </c>
      <c r="AV48" s="193" t="str">
        <f>IF(กรอกข้อมูลคะแนน!U49=0,"",IF(กรอกข้อมูลคะแนน!U49&lt;(กรอกข้อมูลคะแนน!$U$5/2),"มผ",กรอกข้อมูลคะแนน!U49))</f>
        <v/>
      </c>
      <c r="AW48" s="193" t="str">
        <f>IF(กรอกข้อมูลคะแนน!V49=0,"",IF(กรอกข้อมูลคะแนน!V49&lt;(กรอกข้อมูลคะแนน!$V$5/2),"มผ",กรอกข้อมูลคะแนน!V49))</f>
        <v/>
      </c>
      <c r="AX48" s="193" t="str">
        <f>IF(กรอกข้อมูลคะแนน!W49=0,"",IF(กรอกข้อมูลคะแนน!W49&lt;(กรอกข้อมูลคะแนน!$W$5/2),"มผ",กรอกข้อมูลคะแนน!W49))</f>
        <v/>
      </c>
      <c r="AY48" s="193" t="str">
        <f>IF(กรอกข้อมูลคะแนน!X49=0,"",IF(กรอกข้อมูลคะแนน!X49&lt;(กรอกข้อมูลคะแนน!$X$5/2),"มผ",กรอกข้อมูลคะแนน!X49))</f>
        <v/>
      </c>
      <c r="AZ48" s="193" t="str">
        <f>IF(กรอกข้อมูลคะแนน!Y49=0,"",IF(กรอกข้อมูลคะแนน!Y49&lt;(กรอกข้อมูลคะแนน!$Y$5/2),"มผ",กรอกข้อมูลคะแนน!Y49))</f>
        <v/>
      </c>
      <c r="BA48" s="194" t="str">
        <f>IF(กรอกข้อมูลคะแนน!AA49=0,"",กรอกข้อมูลคะแนน!AA49)</f>
        <v/>
      </c>
      <c r="BB48" s="157">
        <v>44</v>
      </c>
      <c r="BC48" s="192" t="str">
        <f>IF(กรอกข้อมูลทั่วไป!U47=0,"",กรอกข้อมูลทั่วไป!U47)</f>
        <v/>
      </c>
      <c r="BD48" s="193" t="str">
        <f>IF(กรอกข้อมูลคะแนน!AB49=0,"",IF(กรอกข้อมูลคะแนน!AB49&lt;(กรอกข้อมูลคะแนน!$AB$5/2),"มผ",กรอกข้อมูลคะแนน!AB49))</f>
        <v/>
      </c>
      <c r="BE48" s="193" t="str">
        <f>IF(กรอกข้อมูลคะแนน!AC49=0,"",IF(กรอกข้อมูลคะแนน!AC49&lt;(กรอกข้อมูลคะแนน!$AC$5/2),"มผ",กรอกข้อมูลคะแนน!AC49))</f>
        <v/>
      </c>
      <c r="BF48" s="193" t="str">
        <f>IF(กรอกข้อมูลคะแนน!AD49=0,"",IF(กรอกข้อมูลคะแนน!AD49&lt;(กรอกข้อมูลคะแนน!$AD$5/2),"มผ",กรอกข้อมูลคะแนน!AD49))</f>
        <v/>
      </c>
      <c r="BG48" s="193" t="str">
        <f>IF(กรอกข้อมูลคะแนน!AE49=0,"",IF(กรอกข้อมูลคะแนน!AE49&lt;(กรอกข้อมูลคะแนน!$AE$5/2),"มผ",กรอกข้อมูลคะแนน!AE49))</f>
        <v/>
      </c>
      <c r="BH48" s="193" t="str">
        <f>IF(กรอกข้อมูลคะแนน!AF49=0,"",IF(กรอกข้อมูลคะแนน!AF49&lt;(กรอกข้อมูลคะแนน!$AF$5/2),"มผ",กรอกข้อมูลคะแนน!AF49))</f>
        <v/>
      </c>
      <c r="BI48" s="193" t="str">
        <f>IF(กรอกข้อมูลคะแนน!AG49=0,"",IF(กรอกข้อมูลคะแนน!AG49&lt;(กรอกข้อมูลคะแนน!$AG$5/2),"มผ",กรอกข้อมูลคะแนน!AG49))</f>
        <v/>
      </c>
      <c r="BJ48" s="193" t="str">
        <f>IF(กรอกข้อมูลคะแนน!AH49=0,"",IF(กรอกข้อมูลคะแนน!AH49&lt;(กรอกข้อมูลคะแนน!$AH$5/2),"มผ",กรอกข้อมูลคะแนน!AH49))</f>
        <v/>
      </c>
      <c r="BK48" s="193" t="str">
        <f>IF(กรอกข้อมูลคะแนน!AJ49=0,"",IF(กรอกข้อมูลคะแนน!AJ49&lt;(กรอกข้อมูลคะแนน!$AJ$5/2),"มผ",กรอกข้อมูลคะแนน!AJ49))</f>
        <v/>
      </c>
      <c r="BL48" s="193" t="str">
        <f>IF(กรอกข้อมูลคะแนน!AK49=0,"",IF(กรอกข้อมูลคะแนน!AK49&lt;(กรอกข้อมูลคะแนน!$AK$5/2),"มผ",กรอกข้อมูลคะแนน!AK49))</f>
        <v/>
      </c>
      <c r="BM48" s="193" t="str">
        <f>IF(กรอกข้อมูลคะแนน!AL49=0,"",IF(กรอกข้อมูลคะแนน!AL49&lt;(กรอกข้อมูลคะแนน!$AL$5/2),"มผ",กรอกข้อมูลคะแนน!AL49))</f>
        <v/>
      </c>
      <c r="BN48" s="193" t="str">
        <f>IF(กรอกข้อมูลคะแนน!AM49=0,"",IF(กรอกข้อมูลคะแนน!AM49&lt;(กรอกข้อมูลคะแนน!$AM$5/2),"มผ",กรอกข้อมูลคะแนน!AM49))</f>
        <v/>
      </c>
      <c r="BO48" s="157">
        <v>44</v>
      </c>
      <c r="BP48" s="192" t="str">
        <f t="shared" si="2"/>
        <v/>
      </c>
      <c r="BQ48" s="193" t="str">
        <f>IF(กรอกข้อมูลคะแนน!AN49=0,"",IF(กรอกข้อมูลคะแนน!AN49&lt;(กรอกข้อมูลคะแนน!$AN$5/2),"มผ",กรอกข้อมูลคะแนน!AN49))</f>
        <v/>
      </c>
      <c r="BR48" s="193" t="str">
        <f>IF(กรอกข้อมูลคะแนน!AO49=0,"",IF(กรอกข้อมูลคะแนน!AO49&lt;(กรอกข้อมูลคะแนน!$AO$5/2),"มผ",กรอกข้อมูลคะแนน!AO49))</f>
        <v/>
      </c>
      <c r="BS48" s="193" t="str">
        <f>IF(กรอกข้อมูลคะแนน!AP49=0,"",IF(กรอกข้อมูลคะแนน!AP49&lt;(กรอกข้อมูลคะแนน!$AP$5/2),"มผ",กรอกข้อมูลคะแนน!AP49))</f>
        <v/>
      </c>
      <c r="BT48" s="193" t="str">
        <f>IF(กรอกข้อมูลคะแนน!AR49=0,"",IF(กรอกข้อมูลคะแนน!AR49&lt;(กรอกข้อมูลคะแนน!$AR$5/2),"มผ",กรอกข้อมูลคะแนน!AR49))</f>
        <v/>
      </c>
      <c r="BU48" s="193" t="str">
        <f>IF(กรอกข้อมูลคะแนน!AS49=0,"",IF(กรอกข้อมูลคะแนน!AS49&lt;(กรอกข้อมูลคะแนน!$AS$5/2),"มผ",กรอกข้อมูลคะแนน!AS49))</f>
        <v/>
      </c>
      <c r="BV48" s="193" t="str">
        <f>IF(กรอกข้อมูลคะแนน!AT49=0,"",IF(กรอกข้อมูลคะแนน!AT49&lt;(กรอกข้อมูลคะแนน!$AT$5/2),"มผ",กรอกข้อมูลคะแนน!AT49))</f>
        <v/>
      </c>
      <c r="BW48" s="193" t="str">
        <f>IF(กรอกข้อมูลคะแนน!AU49=0,"",IF(กรอกข้อมูลคะแนน!AU49&lt;(กรอกข้อมูลคะแนน!$AU$5/2),"มผ",กรอกข้อมูลคะแนน!AU49))</f>
        <v/>
      </c>
      <c r="BX48" s="193" t="str">
        <f>IF(กรอกข้อมูลคะแนน!AV49=0,"",IF(กรอกข้อมูลคะแนน!AV49&lt;(กรอกข้อมูลคะแนน!$AV$5/2),"มผ",กรอกข้อมูลคะแนน!AV49))</f>
        <v/>
      </c>
      <c r="BY48" s="193" t="str">
        <f>IF(กรอกข้อมูลคะแนน!AW49=0,"",IF(กรอกข้อมูลคะแนน!AW49&lt;(กรอกข้อมูลคะแนน!$AW$5/2),"มผ",กรอกข้อมูลคะแนน!AW49))</f>
        <v/>
      </c>
      <c r="BZ48" s="193" t="str">
        <f>IF(กรอกข้อมูลคะแนน!AX49=0,"",IF(กรอกข้อมูลคะแนน!AX49&lt;(กรอกข้อมูลคะแนน!$AX$5/2),"มผ",กรอกข้อมูลคะแนน!AX49))</f>
        <v/>
      </c>
      <c r="CA48" s="194" t="str">
        <f>IF(กรอกข้อมูลคะแนน!AZ49=0,"",กรอกข้อมูลคะแนน!AZ49)</f>
        <v/>
      </c>
      <c r="CB48" s="157">
        <v>44</v>
      </c>
      <c r="CC48" s="194" t="str">
        <f t="shared" si="3"/>
        <v/>
      </c>
      <c r="CD48" s="194" t="str">
        <f t="shared" si="4"/>
        <v/>
      </c>
      <c r="CE48" s="195" t="str">
        <f>IF(กรอกข้อมูลคะแนน!BD49=0,"",กรอกข้อมูลคะแนน!BD49)</f>
        <v/>
      </c>
      <c r="CF48" s="195" t="str">
        <f>IF(กรอกข้อมูลคะแนน!BC49=0,"",กรอกข้อมูลคะแนน!BC49)</f>
        <v/>
      </c>
      <c r="CG48" s="195" t="str">
        <f t="shared" si="0"/>
        <v/>
      </c>
      <c r="CH48" s="195" t="str">
        <f>IF(กรอกข้อมูลคะแนน!BH49=0,"",กรอกข้อมูลคะแนน!BH49)</f>
        <v/>
      </c>
      <c r="CI48" s="195" t="str">
        <f>IF(กรอกข้อมูลคะแนน!BF49=0,"",กรอกข้อมูลคะแนน!BF49)</f>
        <v/>
      </c>
      <c r="CJ48" s="195" t="str">
        <f t="shared" si="1"/>
        <v/>
      </c>
      <c r="CK48" s="178" t="str">
        <f t="shared" si="5"/>
        <v/>
      </c>
      <c r="CL48" s="178" t="str">
        <f t="shared" si="6"/>
        <v/>
      </c>
      <c r="CM48" s="195" t="str">
        <f t="shared" si="7"/>
        <v/>
      </c>
      <c r="CN48" s="194" t="str">
        <f>IF(CM48="","",IF(CM48="ร","ร",VLOOKUP(CM48,ช่วงคะแนน!$H$8:$I$15,2)))</f>
        <v/>
      </c>
      <c r="CO48" s="196"/>
      <c r="CP48" s="202">
        <v>44</v>
      </c>
      <c r="CQ48" s="198" t="str">
        <f>IF(กรอกข้อมูลคะแนน!CD49=0,"",กรอกข้อมูลคะแนน!CD49)</f>
        <v/>
      </c>
      <c r="CR48" s="198" t="str">
        <f>IF(กรอกข้อมูลคะแนน!CE49=0,"",กรอกข้อมูลคะแนน!CE49)</f>
        <v/>
      </c>
      <c r="CS48" s="198" t="str">
        <f>IF(กรอกข้อมูลคะแนน!CF49=0,"",กรอกข้อมูลคะแนน!CF49)</f>
        <v/>
      </c>
      <c r="CT48" s="198" t="str">
        <f>IF(กรอกข้อมูลคะแนน!CG49=0,"",กรอกข้อมูลคะแนน!CG49)</f>
        <v/>
      </c>
      <c r="CU48" s="198" t="str">
        <f>IF(กรอกข้อมูลคะแนน!CH49=0,"",กรอกข้อมูลคะแนน!CH49)</f>
        <v/>
      </c>
      <c r="CV48" s="198" t="str">
        <f>IF(กรอกข้อมูลคะแนน!CI49=0,"",กรอกข้อมูลคะแนน!CI49)</f>
        <v/>
      </c>
      <c r="CW48" s="198" t="str">
        <f>IF(กรอกข้อมูลคะแนน!CJ49=0,"",กรอกข้อมูลคะแนน!CJ49)</f>
        <v/>
      </c>
      <c r="CX48" s="198" t="str">
        <f>IF(กรอกข้อมูลคะแนน!CK49=0,"",กรอกข้อมูลคะแนน!CK49)</f>
        <v/>
      </c>
      <c r="CY48" s="199" t="str">
        <f t="shared" si="8"/>
        <v/>
      </c>
      <c r="CZ48" s="200"/>
      <c r="DA48" s="202">
        <v>44</v>
      </c>
      <c r="DB48" s="201" t="str">
        <f>IF(กรอกข้อมูลคะแนน!CM49=0,"",กรอกข้อมูลคะแนน!CM49)</f>
        <v/>
      </c>
      <c r="DC48" s="201" t="str">
        <f>IF(กรอกข้อมูลคะแนน!CN49=0,"",กรอกข้อมูลคะแนน!CN49)</f>
        <v/>
      </c>
      <c r="DD48" s="201" t="str">
        <f>IF(กรอกข้อมูลคะแนน!CO49=0,"",กรอกข้อมูลคะแนน!CO49)</f>
        <v/>
      </c>
      <c r="DE48" s="201" t="str">
        <f>IF(กรอกข้อมูลคะแนน!CP49=0,"",กรอกข้อมูลคะแนน!CP49)</f>
        <v/>
      </c>
      <c r="DF48" s="201" t="str">
        <f>IF(กรอกข้อมูลคะแนน!CQ49=0,"",กรอกข้อมูลคะแนน!CQ49)</f>
        <v/>
      </c>
      <c r="DG48" s="201" t="str">
        <f>IF(กรอกข้อมูลคะแนน!CR49=0,"",กรอกข้อมูลคะแนน!CR49)</f>
        <v/>
      </c>
      <c r="DH48" s="201" t="str">
        <f>IF(กรอกข้อมูลคะแนน!CS49=0,"",กรอกข้อมูลคะแนน!CS49)</f>
        <v/>
      </c>
      <c r="DI48" s="201" t="str">
        <f>IF(กรอกข้อมูลคะแนน!CT49=0,"",กรอกข้อมูลคะแนน!CT49)</f>
        <v/>
      </c>
      <c r="DJ48" s="201" t="str">
        <f>IF(กรอกข้อมูลคะแนน!CU49=0,"",กรอกข้อมูลคะแนน!CU49)</f>
        <v/>
      </c>
      <c r="DK48" s="201" t="str">
        <f>IF(กรอกข้อมูลคะแนน!CV49=0,"",กรอกข้อมูลคะแนน!CV49)</f>
        <v/>
      </c>
      <c r="DL48" s="201" t="str">
        <f>IF(กรอกข้อมูลคะแนน!CW49=0,"",กรอกข้อมูลคะแนน!CW49)</f>
        <v/>
      </c>
      <c r="DM48" s="201" t="str">
        <f>IF(กรอกข้อมูลคะแนน!CX49=0,"",กรอกข้อมูลคะแนน!CX49)</f>
        <v/>
      </c>
      <c r="DN48" s="201" t="str">
        <f>IF(กรอกข้อมูลคะแนน!CY49=0,"",กรอกข้อมูลคะแนน!CY49)</f>
        <v/>
      </c>
      <c r="DO48" s="201" t="str">
        <f>IF(กรอกข้อมูลคะแนน!CZ49=0,"",กรอกข้อมูลคะแนน!CZ49)</f>
        <v/>
      </c>
      <c r="DP48" s="201" t="str">
        <f>IF(กรอกข้อมูลคะแนน!DA49=0,"",กรอกข้อมูลคะแนน!DA49)</f>
        <v/>
      </c>
      <c r="DQ48" s="199" t="str">
        <f>IF(กรอกข้อมูลคะแนน!DB49=0,"",IF(กรอกข้อมูลคะแนน!DB49="ร","ร",IF(กรอกข้อมูลคะแนน!DB49&gt;7.9,3,IF(กรอกข้อมูลคะแนน!DB49&gt;5.9,2,IF(กรอกข้อมูลคะแนน!DB49&gt;4.9,1,0)))))</f>
        <v/>
      </c>
    </row>
    <row r="49" spans="1:121" ht="17.100000000000001" customHeight="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57">
        <v>45</v>
      </c>
      <c r="AC49" s="192" t="str">
        <f>IF(กรอกข้อมูลทั่วไป!U48=0,"",กรอกข้อมูลทั่วไป!U48)</f>
        <v/>
      </c>
      <c r="AD49" s="193" t="str">
        <f>IF(กรอกข้อมูลคะแนน!C50=0,"",IF(กรอกข้อมูลคะแนน!C50&lt;(กรอกข้อมูลคะแนน!$C$5/2),"มผ",กรอกข้อมูลคะแนน!C50))</f>
        <v/>
      </c>
      <c r="AE49" s="193" t="str">
        <f>IF(กรอกข้อมูลคะแนน!D50=0,"",IF(กรอกข้อมูลคะแนน!D50&lt;(กรอกข้อมูลคะแนน!$D$5/2),"มผ",กรอกข้อมูลคะแนน!D50))</f>
        <v/>
      </c>
      <c r="AF49" s="193" t="str">
        <f>IF(กรอกข้อมูลคะแนน!E50=0,"",IF(กรอกข้อมูลคะแนน!E50&lt;(กรอกข้อมูลคะแนน!$E$5/2),"มผ",กรอกข้อมูลคะแนน!E50))</f>
        <v/>
      </c>
      <c r="AG49" s="193" t="str">
        <f>IF(กรอกข้อมูลคะแนน!F50=0,"",IF(กรอกข้อมูลคะแนน!F50&lt;(กรอกข้อมูลคะแนน!$F$5/2),"มผ",กรอกข้อมูลคะแนน!F50))</f>
        <v/>
      </c>
      <c r="AH49" s="193" t="str">
        <f>IF(กรอกข้อมูลคะแนน!G50=0,"",IF(กรอกข้อมูลคะแนน!G50&lt;(กรอกข้อมูลคะแนน!$G$5/2),"มผ",กรอกข้อมูลคะแนน!G50))</f>
        <v/>
      </c>
      <c r="AI49" s="193" t="str">
        <f>IF(กรอกข้อมูลคะแนน!H50=0,"",IF(กรอกข้อมูลคะแนน!H50&lt;(กรอกข้อมูลคะแนน!$H$5/2),"มผ",กรอกข้อมูลคะแนน!H50))</f>
        <v/>
      </c>
      <c r="AJ49" s="193" t="str">
        <f>IF(กรอกข้อมูลคะแนน!I50=0,"",IF(กรอกข้อมูลคะแนน!I50&lt;(กรอกข้อมูลคะแนน!$I$5/2),"มผ",กรอกข้อมูลคะแนน!I50))</f>
        <v/>
      </c>
      <c r="AK49" s="193" t="str">
        <f>IF(กรอกข้อมูลคะแนน!K50=0,"",IF(กรอกข้อมูลคะแนน!K50&lt;(กรอกข้อมูลคะแนน!$K$5/2),"มผ",กรอกข้อมูลคะแนน!K50))</f>
        <v/>
      </c>
      <c r="AL49" s="193" t="str">
        <f>IF(กรอกข้อมูลคะแนน!L50=0,"",IF(กรอกข้อมูลคะแนน!L50&lt;(กรอกข้อมูลคะแนน!$L$5/2),"มผ",กรอกข้อมูลคะแนน!L50))</f>
        <v/>
      </c>
      <c r="AM49" s="193" t="str">
        <f>IF(กรอกข้อมูลคะแนน!M50=0,"",IF(กรอกข้อมูลคะแนน!M50&lt;(กรอกข้อมูลคะแนน!$M$5/2),"มผ",กรอกข้อมูลคะแนน!M50))</f>
        <v/>
      </c>
      <c r="AN49" s="193" t="str">
        <f>IF(กรอกข้อมูลคะแนน!N50=0,"",IF(กรอกข้อมูลคะแนน!N50&lt;(กรอกข้อมูลคะแนน!$N$5/2),"มผ",กรอกข้อมูลคะแนน!N50))</f>
        <v/>
      </c>
      <c r="AO49" s="157">
        <v>45</v>
      </c>
      <c r="AP49" s="192" t="str">
        <f>IF(กรอกข้อมูลทั่วไป!U48=0,"",กรอกข้อมูลทั่วไป!U48)</f>
        <v/>
      </c>
      <c r="AQ49" s="193" t="str">
        <f>IF(กรอกข้อมูลคะแนน!O50=0,"",IF(กรอกข้อมูลคะแนน!O50&lt;(กรอกข้อมูลคะแนน!$O$5/2),"มผ",กรอกข้อมูลคะแนน!O50))</f>
        <v/>
      </c>
      <c r="AR49" s="193" t="str">
        <f>IF(กรอกข้อมูลคะแนน!P50=0,"",IF(กรอกข้อมูลคะแนน!P50&lt;(กรอกข้อมูลคะแนน!$P$5/2),"มผ",กรอกข้อมูลคะแนน!P50))</f>
        <v/>
      </c>
      <c r="AS49" s="193" t="str">
        <f>IF(กรอกข้อมูลคะแนน!Q50=0,"",IF(กรอกข้อมูลคะแนน!Q50&lt;(กรอกข้อมูลคะแนน!$Q$5/2),"มผ",กรอกข้อมูลคะแนน!Q50))</f>
        <v/>
      </c>
      <c r="AT49" s="193" t="str">
        <f>IF(กรอกข้อมูลคะแนน!S50=0,"",IF(กรอกข้อมูลคะแนน!S50&lt;(กรอกข้อมูลคะแนน!$S$5/2),"มผ",กรอกข้อมูลคะแนน!S50))</f>
        <v/>
      </c>
      <c r="AU49" s="193" t="str">
        <f>IF(กรอกข้อมูลคะแนน!T50=0,"",IF(กรอกข้อมูลคะแนน!T50&lt;(กรอกข้อมูลคะแนน!$T$5/2),"มผ",กรอกข้อมูลคะแนน!T50))</f>
        <v/>
      </c>
      <c r="AV49" s="193" t="str">
        <f>IF(กรอกข้อมูลคะแนน!U50=0,"",IF(กรอกข้อมูลคะแนน!U50&lt;(กรอกข้อมูลคะแนน!$U$5/2),"มผ",กรอกข้อมูลคะแนน!U50))</f>
        <v/>
      </c>
      <c r="AW49" s="193" t="str">
        <f>IF(กรอกข้อมูลคะแนน!V50=0,"",IF(กรอกข้อมูลคะแนน!V50&lt;(กรอกข้อมูลคะแนน!$V$5/2),"มผ",กรอกข้อมูลคะแนน!V50))</f>
        <v/>
      </c>
      <c r="AX49" s="193" t="str">
        <f>IF(กรอกข้อมูลคะแนน!W50=0,"",IF(กรอกข้อมูลคะแนน!W50&lt;(กรอกข้อมูลคะแนน!$W$5/2),"มผ",กรอกข้อมูลคะแนน!W50))</f>
        <v/>
      </c>
      <c r="AY49" s="193" t="str">
        <f>IF(กรอกข้อมูลคะแนน!X50=0,"",IF(กรอกข้อมูลคะแนน!X50&lt;(กรอกข้อมูลคะแนน!$X$5/2),"มผ",กรอกข้อมูลคะแนน!X50))</f>
        <v/>
      </c>
      <c r="AZ49" s="193" t="str">
        <f>IF(กรอกข้อมูลคะแนน!Y50=0,"",IF(กรอกข้อมูลคะแนน!Y50&lt;(กรอกข้อมูลคะแนน!$Y$5/2),"มผ",กรอกข้อมูลคะแนน!Y50))</f>
        <v/>
      </c>
      <c r="BA49" s="194" t="str">
        <f>IF(กรอกข้อมูลคะแนน!AA50=0,"",กรอกข้อมูลคะแนน!AA50)</f>
        <v/>
      </c>
      <c r="BB49" s="157">
        <v>45</v>
      </c>
      <c r="BC49" s="192" t="str">
        <f>IF(กรอกข้อมูลทั่วไป!U48=0,"",กรอกข้อมูลทั่วไป!U48)</f>
        <v/>
      </c>
      <c r="BD49" s="193" t="str">
        <f>IF(กรอกข้อมูลคะแนน!AB50=0,"",IF(กรอกข้อมูลคะแนน!AB50&lt;(กรอกข้อมูลคะแนน!$AB$5/2),"มผ",กรอกข้อมูลคะแนน!AB50))</f>
        <v/>
      </c>
      <c r="BE49" s="193" t="str">
        <f>IF(กรอกข้อมูลคะแนน!AC50=0,"",IF(กรอกข้อมูลคะแนน!AC50&lt;(กรอกข้อมูลคะแนน!$AC$5/2),"มผ",กรอกข้อมูลคะแนน!AC50))</f>
        <v/>
      </c>
      <c r="BF49" s="193" t="str">
        <f>IF(กรอกข้อมูลคะแนน!AD50=0,"",IF(กรอกข้อมูลคะแนน!AD50&lt;(กรอกข้อมูลคะแนน!$AD$5/2),"มผ",กรอกข้อมูลคะแนน!AD50))</f>
        <v/>
      </c>
      <c r="BG49" s="193" t="str">
        <f>IF(กรอกข้อมูลคะแนน!AE50=0,"",IF(กรอกข้อมูลคะแนน!AE50&lt;(กรอกข้อมูลคะแนน!$AE$5/2),"มผ",กรอกข้อมูลคะแนน!AE50))</f>
        <v/>
      </c>
      <c r="BH49" s="193" t="str">
        <f>IF(กรอกข้อมูลคะแนน!AF50=0,"",IF(กรอกข้อมูลคะแนน!AF50&lt;(กรอกข้อมูลคะแนน!$AF$5/2),"มผ",กรอกข้อมูลคะแนน!AF50))</f>
        <v/>
      </c>
      <c r="BI49" s="193" t="str">
        <f>IF(กรอกข้อมูลคะแนน!AG50=0,"",IF(กรอกข้อมูลคะแนน!AG50&lt;(กรอกข้อมูลคะแนน!$AG$5/2),"มผ",กรอกข้อมูลคะแนน!AG50))</f>
        <v/>
      </c>
      <c r="BJ49" s="193" t="str">
        <f>IF(กรอกข้อมูลคะแนน!AH50=0,"",IF(กรอกข้อมูลคะแนน!AH50&lt;(กรอกข้อมูลคะแนน!$AH$5/2),"มผ",กรอกข้อมูลคะแนน!AH50))</f>
        <v/>
      </c>
      <c r="BK49" s="193" t="str">
        <f>IF(กรอกข้อมูลคะแนน!AJ50=0,"",IF(กรอกข้อมูลคะแนน!AJ50&lt;(กรอกข้อมูลคะแนน!$AJ$5/2),"มผ",กรอกข้อมูลคะแนน!AJ50))</f>
        <v/>
      </c>
      <c r="BL49" s="193" t="str">
        <f>IF(กรอกข้อมูลคะแนน!AK50=0,"",IF(กรอกข้อมูลคะแนน!AK50&lt;(กรอกข้อมูลคะแนน!$AK$5/2),"มผ",กรอกข้อมูลคะแนน!AK50))</f>
        <v/>
      </c>
      <c r="BM49" s="193" t="str">
        <f>IF(กรอกข้อมูลคะแนน!AL50=0,"",IF(กรอกข้อมูลคะแนน!AL50&lt;(กรอกข้อมูลคะแนน!$AL$5/2),"มผ",กรอกข้อมูลคะแนน!AL50))</f>
        <v/>
      </c>
      <c r="BN49" s="193" t="str">
        <f>IF(กรอกข้อมูลคะแนน!AM50=0,"",IF(กรอกข้อมูลคะแนน!AM50&lt;(กรอกข้อมูลคะแนน!$AM$5/2),"มผ",กรอกข้อมูลคะแนน!AM50))</f>
        <v/>
      </c>
      <c r="BO49" s="157">
        <v>45</v>
      </c>
      <c r="BP49" s="192" t="str">
        <f t="shared" si="2"/>
        <v/>
      </c>
      <c r="BQ49" s="193" t="str">
        <f>IF(กรอกข้อมูลคะแนน!AN50=0,"",IF(กรอกข้อมูลคะแนน!AN50&lt;(กรอกข้อมูลคะแนน!$AN$5/2),"มผ",กรอกข้อมูลคะแนน!AN50))</f>
        <v/>
      </c>
      <c r="BR49" s="193" t="str">
        <f>IF(กรอกข้อมูลคะแนน!AO50=0,"",IF(กรอกข้อมูลคะแนน!AO50&lt;(กรอกข้อมูลคะแนน!$AO$5/2),"มผ",กรอกข้อมูลคะแนน!AO50))</f>
        <v/>
      </c>
      <c r="BS49" s="193" t="str">
        <f>IF(กรอกข้อมูลคะแนน!AP50=0,"",IF(กรอกข้อมูลคะแนน!AP50&lt;(กรอกข้อมูลคะแนน!$AP$5/2),"มผ",กรอกข้อมูลคะแนน!AP50))</f>
        <v/>
      </c>
      <c r="BT49" s="193" t="str">
        <f>IF(กรอกข้อมูลคะแนน!AR50=0,"",IF(กรอกข้อมูลคะแนน!AR50&lt;(กรอกข้อมูลคะแนน!$AR$5/2),"มผ",กรอกข้อมูลคะแนน!AR50))</f>
        <v/>
      </c>
      <c r="BU49" s="193" t="str">
        <f>IF(กรอกข้อมูลคะแนน!AS50=0,"",IF(กรอกข้อมูลคะแนน!AS50&lt;(กรอกข้อมูลคะแนน!$AS$5/2),"มผ",กรอกข้อมูลคะแนน!AS50))</f>
        <v/>
      </c>
      <c r="BV49" s="193" t="str">
        <f>IF(กรอกข้อมูลคะแนน!AT50=0,"",IF(กรอกข้อมูลคะแนน!AT50&lt;(กรอกข้อมูลคะแนน!$AT$5/2),"มผ",กรอกข้อมูลคะแนน!AT50))</f>
        <v/>
      </c>
      <c r="BW49" s="193" t="str">
        <f>IF(กรอกข้อมูลคะแนน!AU50=0,"",IF(กรอกข้อมูลคะแนน!AU50&lt;(กรอกข้อมูลคะแนน!$AU$5/2),"มผ",กรอกข้อมูลคะแนน!AU50))</f>
        <v/>
      </c>
      <c r="BX49" s="193" t="str">
        <f>IF(กรอกข้อมูลคะแนน!AV50=0,"",IF(กรอกข้อมูลคะแนน!AV50&lt;(กรอกข้อมูลคะแนน!$AV$5/2),"มผ",กรอกข้อมูลคะแนน!AV50))</f>
        <v/>
      </c>
      <c r="BY49" s="193" t="str">
        <f>IF(กรอกข้อมูลคะแนน!AW50=0,"",IF(กรอกข้อมูลคะแนน!AW50&lt;(กรอกข้อมูลคะแนน!$AW$5/2),"มผ",กรอกข้อมูลคะแนน!AW50))</f>
        <v/>
      </c>
      <c r="BZ49" s="193" t="str">
        <f>IF(กรอกข้อมูลคะแนน!AX50=0,"",IF(กรอกข้อมูลคะแนน!AX50&lt;(กรอกข้อมูลคะแนน!$AX$5/2),"มผ",กรอกข้อมูลคะแนน!AX50))</f>
        <v/>
      </c>
      <c r="CA49" s="194" t="str">
        <f>IF(กรอกข้อมูลคะแนน!AZ50=0,"",กรอกข้อมูลคะแนน!AZ50)</f>
        <v/>
      </c>
      <c r="CB49" s="157">
        <v>45</v>
      </c>
      <c r="CC49" s="194" t="str">
        <f t="shared" si="3"/>
        <v/>
      </c>
      <c r="CD49" s="194" t="str">
        <f t="shared" si="4"/>
        <v/>
      </c>
      <c r="CE49" s="195" t="str">
        <f>IF(กรอกข้อมูลคะแนน!BD50=0,"",กรอกข้อมูลคะแนน!BD50)</f>
        <v/>
      </c>
      <c r="CF49" s="195" t="str">
        <f>IF(กรอกข้อมูลคะแนน!BC50=0,"",กรอกข้อมูลคะแนน!BC50)</f>
        <v/>
      </c>
      <c r="CG49" s="195" t="str">
        <f t="shared" si="0"/>
        <v/>
      </c>
      <c r="CH49" s="195" t="str">
        <f>IF(กรอกข้อมูลคะแนน!BH50=0,"",กรอกข้อมูลคะแนน!BH50)</f>
        <v/>
      </c>
      <c r="CI49" s="195" t="str">
        <f>IF(กรอกข้อมูลคะแนน!BF50=0,"",กรอกข้อมูลคะแนน!BF50)</f>
        <v/>
      </c>
      <c r="CJ49" s="353" t="s">
        <v>146</v>
      </c>
      <c r="CK49" s="354"/>
      <c r="CL49" s="355"/>
      <c r="CM49" s="195" t="str">
        <f>IF(SUM(CM5:CM48)=0,"",SUM(CM5:CM48))</f>
        <v/>
      </c>
      <c r="CN49" s="194"/>
      <c r="CO49" s="196"/>
      <c r="CP49" s="202">
        <v>45</v>
      </c>
      <c r="CQ49" s="198" t="str">
        <f>IF(กรอกข้อมูลคะแนน!CD50=0,"",กรอกข้อมูลคะแนน!CD50)</f>
        <v/>
      </c>
      <c r="CR49" s="198" t="str">
        <f>IF(กรอกข้อมูลคะแนน!CE50=0,"",กรอกข้อมูลคะแนน!CE50)</f>
        <v/>
      </c>
      <c r="CS49" s="198" t="str">
        <f>IF(กรอกข้อมูลคะแนน!CF50=0,"",กรอกข้อมูลคะแนน!CF50)</f>
        <v/>
      </c>
      <c r="CT49" s="198" t="str">
        <f>IF(กรอกข้อมูลคะแนน!CG50=0,"",กรอกข้อมูลคะแนน!CG50)</f>
        <v/>
      </c>
      <c r="CU49" s="198" t="str">
        <f>IF(กรอกข้อมูลคะแนน!CH50=0,"",กรอกข้อมูลคะแนน!CH50)</f>
        <v/>
      </c>
      <c r="CV49" s="198" t="str">
        <f>IF(กรอกข้อมูลคะแนน!CI50=0,"",กรอกข้อมูลคะแนน!CI50)</f>
        <v/>
      </c>
      <c r="CW49" s="198" t="str">
        <f>IF(กรอกข้อมูลคะแนน!CJ50=0,"",กรอกข้อมูลคะแนน!CJ50)</f>
        <v/>
      </c>
      <c r="CX49" s="198" t="str">
        <f>IF(กรอกข้อมูลคะแนน!CK50=0,"",กรอกข้อมูลคะแนน!CK50)</f>
        <v/>
      </c>
      <c r="CY49" s="199" t="str">
        <f t="shared" si="8"/>
        <v/>
      </c>
      <c r="CZ49" s="200"/>
      <c r="DA49" s="202">
        <v>45</v>
      </c>
      <c r="DB49" s="201" t="str">
        <f>IF(กรอกข้อมูลคะแนน!CM50=0,"",กรอกข้อมูลคะแนน!CM50)</f>
        <v/>
      </c>
      <c r="DC49" s="201" t="str">
        <f>IF(กรอกข้อมูลคะแนน!CN50=0,"",กรอกข้อมูลคะแนน!CN50)</f>
        <v/>
      </c>
      <c r="DD49" s="201" t="str">
        <f>IF(กรอกข้อมูลคะแนน!CO50=0,"",กรอกข้อมูลคะแนน!CO50)</f>
        <v/>
      </c>
      <c r="DE49" s="201" t="str">
        <f>IF(กรอกข้อมูลคะแนน!CP50=0,"",กรอกข้อมูลคะแนน!CP50)</f>
        <v/>
      </c>
      <c r="DF49" s="201" t="str">
        <f>IF(กรอกข้อมูลคะแนน!CQ50=0,"",กรอกข้อมูลคะแนน!CQ50)</f>
        <v/>
      </c>
      <c r="DG49" s="201" t="str">
        <f>IF(กรอกข้อมูลคะแนน!CR50=0,"",กรอกข้อมูลคะแนน!CR50)</f>
        <v/>
      </c>
      <c r="DH49" s="201" t="str">
        <f>IF(กรอกข้อมูลคะแนน!CS50=0,"",กรอกข้อมูลคะแนน!CS50)</f>
        <v/>
      </c>
      <c r="DI49" s="201" t="str">
        <f>IF(กรอกข้อมูลคะแนน!CT50=0,"",กรอกข้อมูลคะแนน!CT50)</f>
        <v/>
      </c>
      <c r="DJ49" s="201" t="str">
        <f>IF(กรอกข้อมูลคะแนน!CU50=0,"",กรอกข้อมูลคะแนน!CU50)</f>
        <v/>
      </c>
      <c r="DK49" s="201" t="str">
        <f>IF(กรอกข้อมูลคะแนน!CV50=0,"",กรอกข้อมูลคะแนน!CV50)</f>
        <v/>
      </c>
      <c r="DL49" s="201" t="str">
        <f>IF(กรอกข้อมูลคะแนน!CW50=0,"",กรอกข้อมูลคะแนน!CW50)</f>
        <v/>
      </c>
      <c r="DM49" s="201" t="str">
        <f>IF(กรอกข้อมูลคะแนน!CX50=0,"",กรอกข้อมูลคะแนน!CX50)</f>
        <v/>
      </c>
      <c r="DN49" s="201" t="str">
        <f>IF(กรอกข้อมูลคะแนน!CY50=0,"",กรอกข้อมูลคะแนน!CY50)</f>
        <v/>
      </c>
      <c r="DO49" s="201" t="str">
        <f>IF(กรอกข้อมูลคะแนน!CZ50=0,"",กรอกข้อมูลคะแนน!CZ50)</f>
        <v/>
      </c>
      <c r="DP49" s="201" t="str">
        <f>IF(กรอกข้อมูลคะแนน!DA50=0,"",กรอกข้อมูลคะแนน!DA50)</f>
        <v/>
      </c>
      <c r="DQ49" s="199" t="str">
        <f>IF(กรอกข้อมูลคะแนน!DB50=0,"",IF(กรอกข้อมูลคะแนน!DB50="ร","ร",IF(กรอกข้อมูลคะแนน!DB50&gt;7.9,3,IF(กรอกข้อมูลคะแนน!DB50&gt;5.9,2,IF(กรอกข้อมูลคะแนน!DB50&gt;4.9,1,0)))))</f>
        <v/>
      </c>
    </row>
    <row r="51" spans="1:121" x14ac:dyDescent="0.2">
      <c r="Z51" s="107"/>
    </row>
    <row r="52" spans="1:121" x14ac:dyDescent="0.2">
      <c r="U52" s="107"/>
    </row>
  </sheetData>
  <sheetProtection algorithmName="SHA-512" hashValue="57F2rw8hM6mXE5z36Qbi+ME5Wc2+L/qpEHaC13eeu/srv73A4zRx/THzWJb7d0uirxeeAaOOaeCqenD2Zuvq+Q==" saltValue="Tx7SiXtA4BKhumEU/PDYAQ==" spinCount="100000" sheet="1" objects="1" scenarios="1"/>
  <mergeCells count="117">
    <mergeCell ref="B27:C27"/>
    <mergeCell ref="D27:E27"/>
    <mergeCell ref="F27:G27"/>
    <mergeCell ref="H27:I27"/>
    <mergeCell ref="J27:K27"/>
    <mergeCell ref="P27:Q27"/>
    <mergeCell ref="R27:S27"/>
    <mergeCell ref="T26:U26"/>
    <mergeCell ref="F26:G26"/>
    <mergeCell ref="T47:V47"/>
    <mergeCell ref="X47:Y47"/>
    <mergeCell ref="B28:C28"/>
    <mergeCell ref="D28:E28"/>
    <mergeCell ref="F28:G28"/>
    <mergeCell ref="H28:I28"/>
    <mergeCell ref="J28:K28"/>
    <mergeCell ref="P28:Q28"/>
    <mergeCell ref="R28:S28"/>
    <mergeCell ref="B39:H39"/>
    <mergeCell ref="B31:I31"/>
    <mergeCell ref="Q33:V33"/>
    <mergeCell ref="B43:H43"/>
    <mergeCell ref="B35:I35"/>
    <mergeCell ref="Q46:V46"/>
    <mergeCell ref="Q36:V36"/>
    <mergeCell ref="R47:S47"/>
    <mergeCell ref="A23:C23"/>
    <mergeCell ref="D23:E23"/>
    <mergeCell ref="F23:G23"/>
    <mergeCell ref="H23:I23"/>
    <mergeCell ref="J23:K23"/>
    <mergeCell ref="L23:M23"/>
    <mergeCell ref="P23:Q23"/>
    <mergeCell ref="R23:S23"/>
    <mergeCell ref="H26:I26"/>
    <mergeCell ref="J26:K26"/>
    <mergeCell ref="P26:Q26"/>
    <mergeCell ref="N23:O23"/>
    <mergeCell ref="D26:E26"/>
    <mergeCell ref="B26:C26"/>
    <mergeCell ref="R26:S26"/>
    <mergeCell ref="A20:C20"/>
    <mergeCell ref="CT2:CT4"/>
    <mergeCell ref="CU2:CU4"/>
    <mergeCell ref="D21:E21"/>
    <mergeCell ref="R21:S21"/>
    <mergeCell ref="D20:W20"/>
    <mergeCell ref="Z20:AA20"/>
    <mergeCell ref="F13:J13"/>
    <mergeCell ref="F22:G22"/>
    <mergeCell ref="H22:I22"/>
    <mergeCell ref="J22:K22"/>
    <mergeCell ref="P21:Q21"/>
    <mergeCell ref="N22:O22"/>
    <mergeCell ref="P22:Q22"/>
    <mergeCell ref="R22:S22"/>
    <mergeCell ref="L22:M22"/>
    <mergeCell ref="H21:I21"/>
    <mergeCell ref="J21:K21"/>
    <mergeCell ref="L21:M21"/>
    <mergeCell ref="N21:O21"/>
    <mergeCell ref="F11:G11"/>
    <mergeCell ref="T21:U21"/>
    <mergeCell ref="V21:W21"/>
    <mergeCell ref="X21:Y21"/>
    <mergeCell ref="V26:W26"/>
    <mergeCell ref="X26:Y26"/>
    <mergeCell ref="X23:Y23"/>
    <mergeCell ref="V22:W22"/>
    <mergeCell ref="X22:Y22"/>
    <mergeCell ref="T27:U27"/>
    <mergeCell ref="V27:W27"/>
    <mergeCell ref="X28:Y28"/>
    <mergeCell ref="T28:U28"/>
    <mergeCell ref="V28:W28"/>
    <mergeCell ref="Z21:AA21"/>
    <mergeCell ref="DB2:DF2"/>
    <mergeCell ref="Z22:AA22"/>
    <mergeCell ref="T22:U22"/>
    <mergeCell ref="T23:U23"/>
    <mergeCell ref="V23:W23"/>
    <mergeCell ref="Z23:AA23"/>
    <mergeCell ref="F14:Z15"/>
    <mergeCell ref="F16:Z17"/>
    <mergeCell ref="DP3:DP4"/>
    <mergeCell ref="CS2:CS4"/>
    <mergeCell ref="CW2:CW4"/>
    <mergeCell ref="CX2:CX4"/>
    <mergeCell ref="CY2:CY4"/>
    <mergeCell ref="DL2:DP2"/>
    <mergeCell ref="CP1:CY1"/>
    <mergeCell ref="CV2:CV4"/>
    <mergeCell ref="CJ49:CL49"/>
    <mergeCell ref="CE1:CG1"/>
    <mergeCell ref="CB3:CB4"/>
    <mergeCell ref="DG2:DK2"/>
    <mergeCell ref="X27:Y27"/>
    <mergeCell ref="A7:AA8"/>
    <mergeCell ref="A22:C22"/>
    <mergeCell ref="D22:E22"/>
    <mergeCell ref="A21:C21"/>
    <mergeCell ref="F21:G21"/>
    <mergeCell ref="DA1:DQ1"/>
    <mergeCell ref="CQ2:CQ4"/>
    <mergeCell ref="A14:C15"/>
    <mergeCell ref="A16:D17"/>
    <mergeCell ref="DF3:DF4"/>
    <mergeCell ref="DK3:DK4"/>
    <mergeCell ref="CR2:CR4"/>
    <mergeCell ref="AD1:AN1"/>
    <mergeCell ref="AQ1:AZ1"/>
    <mergeCell ref="BD1:BN1"/>
    <mergeCell ref="BQ1:BZ1"/>
    <mergeCell ref="A9:AA10"/>
    <mergeCell ref="U13:V13"/>
    <mergeCell ref="CH1:CJ1"/>
    <mergeCell ref="CK1:CN1"/>
  </mergeCells>
  <conditionalFormatting sqref="AD5:AN49">
    <cfRule type="expression" dxfId="24" priority="5">
      <formula>AD5:AN49="มผ"</formula>
    </cfRule>
  </conditionalFormatting>
  <conditionalFormatting sqref="AQ5:AZ49">
    <cfRule type="expression" dxfId="23" priority="4">
      <formula>AQ5:AZ49="มผ"</formula>
    </cfRule>
  </conditionalFormatting>
  <conditionalFormatting sqref="AR5:AZ49 BK5:BN49 BB5:BC49 CB5:CB49 CN5:CN49 CO6:CO49">
    <cfRule type="cellIs" dxfId="22" priority="22" stopIfTrue="1" operator="equal">
      <formula>"ร"</formula>
    </cfRule>
  </conditionalFormatting>
  <conditionalFormatting sqref="BA5:BA49">
    <cfRule type="cellIs" dxfId="21" priority="18" stopIfTrue="1" operator="equal">
      <formula>"ร"</formula>
    </cfRule>
  </conditionalFormatting>
  <conditionalFormatting sqref="BD2:BN49 AR5:AZ49 BB5:BC49 AD2:AN4 AQ2:AZ4">
    <cfRule type="cellIs" dxfId="20" priority="24" stopIfTrue="1" operator="equal">
      <formula>"x"</formula>
    </cfRule>
  </conditionalFormatting>
  <conditionalFormatting sqref="BD5:BN49">
    <cfRule type="expression" dxfId="19" priority="3">
      <formula>BD5:BN49="มผ"</formula>
    </cfRule>
  </conditionalFormatting>
  <conditionalFormatting sqref="BQ5:BZ49">
    <cfRule type="expression" dxfId="18" priority="2">
      <formula>BQ5:BZ49="มผ"</formula>
    </cfRule>
  </conditionalFormatting>
  <conditionalFormatting sqref="BQ5:CA49">
    <cfRule type="cellIs" dxfId="17" priority="17" stopIfTrue="1" operator="equal">
      <formula>"ร"</formula>
    </cfRule>
  </conditionalFormatting>
  <conditionalFormatting sqref="CB5:CB49 CN5:CN49 CO6:CO49 BQ2:BZ49">
    <cfRule type="cellIs" dxfId="16" priority="23" stopIfTrue="1" operator="equal">
      <formula>"x"</formula>
    </cfRule>
  </conditionalFormatting>
  <conditionalFormatting sqref="CD5:CD49">
    <cfRule type="expression" dxfId="15" priority="1">
      <formula>CD5:CD49="มผ"</formula>
    </cfRule>
  </conditionalFormatting>
  <conditionalFormatting sqref="CE5:CJ49">
    <cfRule type="cellIs" dxfId="14" priority="13" stopIfTrue="1" operator="equal">
      <formula>"ร"</formula>
    </cfRule>
  </conditionalFormatting>
  <conditionalFormatting sqref="CK5:CL48">
    <cfRule type="cellIs" dxfId="13" priority="11" stopIfTrue="1" operator="equal">
      <formula>"ร"</formula>
    </cfRule>
  </conditionalFormatting>
  <conditionalFormatting sqref="CM5:CM49">
    <cfRule type="cellIs" dxfId="12" priority="15" stopIfTrue="1" operator="equal">
      <formula>"ร"</formula>
    </cfRule>
    <cfRule type="cellIs" dxfId="11" priority="21" stopIfTrue="1" operator="equal">
      <formula>"ร"</formula>
    </cfRule>
  </conditionalFormatting>
  <printOptions horizontalCentered="1"/>
  <pageMargins left="0.9055118110236221" right="0.19685039370078741" top="0" bottom="0" header="0.31496062992125984" footer="0.31496062992125984"/>
  <pageSetup paperSize="9" orientation="portrait" horizontalDpi="4294967293" r:id="rId1"/>
  <colBreaks count="1" manualBreakCount="1"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R50"/>
  <sheetViews>
    <sheetView view="pageBreakPreview" zoomScale="64" zoomScaleNormal="100" zoomScaleSheetLayoutView="64" workbookViewId="0">
      <selection activeCell="DS6" sqref="DS6"/>
    </sheetView>
  </sheetViews>
  <sheetFormatPr defaultRowHeight="12.75" x14ac:dyDescent="0.2"/>
  <cols>
    <col min="1" max="4" width="3.28515625" customWidth="1"/>
    <col min="5" max="5" width="3.7109375" customWidth="1"/>
    <col min="6" max="6" width="3.28515625" customWidth="1"/>
    <col min="7" max="7" width="3.85546875" customWidth="1"/>
    <col min="8" max="8" width="3.28515625" customWidth="1"/>
    <col min="9" max="9" width="3.85546875" customWidth="1"/>
    <col min="10" max="10" width="3.28515625" customWidth="1"/>
    <col min="11" max="11" width="3.7109375" customWidth="1"/>
    <col min="12" max="12" width="3.28515625" customWidth="1"/>
    <col min="13" max="13" width="3.5703125" customWidth="1"/>
    <col min="14" max="14" width="3.28515625" customWidth="1"/>
    <col min="15" max="15" width="3.5703125" customWidth="1"/>
    <col min="16" max="16" width="4.28515625" customWidth="1"/>
    <col min="17" max="18" width="3.28515625" customWidth="1"/>
    <col min="19" max="19" width="3.7109375" customWidth="1"/>
    <col min="20" max="20" width="3.28515625" customWidth="1"/>
    <col min="21" max="21" width="3.7109375" customWidth="1"/>
    <col min="22" max="22" width="3.28515625" customWidth="1"/>
    <col min="23" max="23" width="3.7109375" customWidth="1"/>
    <col min="24" max="24" width="3.28515625" customWidth="1"/>
    <col min="25" max="25" width="4.28515625" customWidth="1"/>
    <col min="26" max="26" width="3.28515625" customWidth="1"/>
    <col min="27" max="27" width="5.140625" customWidth="1"/>
    <col min="28" max="28" width="3.5703125" customWidth="1"/>
    <col min="29" max="29" width="24.28515625" customWidth="1"/>
    <col min="30" max="37" width="6" customWidth="1"/>
    <col min="38" max="39" width="5.5703125" customWidth="1"/>
    <col min="40" max="40" width="4.85546875" customWidth="1"/>
    <col min="41" max="41" width="3.28515625" customWidth="1"/>
    <col min="42" max="42" width="27.42578125" customWidth="1"/>
    <col min="43" max="52" width="5.28515625" customWidth="1"/>
    <col min="53" max="53" width="8.7109375" customWidth="1"/>
    <col min="54" max="54" width="3.28515625" customWidth="1"/>
    <col min="55" max="55" width="26.7109375" customWidth="1"/>
    <col min="56" max="64" width="5.7109375" customWidth="1"/>
    <col min="65" max="65" width="5.5703125" customWidth="1"/>
    <col min="66" max="66" width="5.140625" customWidth="1"/>
    <col min="67" max="67" width="3.140625" customWidth="1"/>
    <col min="68" max="68" width="26.85546875" customWidth="1"/>
    <col min="69" max="78" width="5.28515625" customWidth="1"/>
    <col min="79" max="79" width="9.5703125" customWidth="1"/>
    <col min="80" max="80" width="5.28515625" customWidth="1"/>
    <col min="81" max="81" width="6.42578125" customWidth="1"/>
    <col min="82" max="82" width="5.42578125" customWidth="1"/>
    <col min="83" max="83" width="6.28515625" customWidth="1"/>
    <col min="84" max="84" width="5.7109375" customWidth="1"/>
    <col min="85" max="85" width="5.85546875" customWidth="1"/>
    <col min="86" max="86" width="6.42578125" customWidth="1"/>
    <col min="87" max="87" width="5.7109375" customWidth="1"/>
    <col min="88" max="88" width="6.140625" customWidth="1"/>
    <col min="89" max="89" width="6.28515625" customWidth="1"/>
    <col min="90" max="90" width="6.5703125" customWidth="1"/>
    <col min="91" max="91" width="7.5703125" customWidth="1"/>
    <col min="92" max="92" width="7.85546875" customWidth="1"/>
    <col min="93" max="93" width="7.140625" customWidth="1"/>
    <col min="94" max="94" width="10" customWidth="1"/>
    <col min="95" max="95" width="3" customWidth="1"/>
    <col min="96" max="103" width="3.28515625" customWidth="1"/>
    <col min="104" max="104" width="4.28515625" customWidth="1"/>
    <col min="105" max="105" width="0.42578125" customWidth="1"/>
    <col min="106" max="106" width="3" customWidth="1"/>
    <col min="107" max="121" width="3.28515625" customWidth="1"/>
    <col min="122" max="122" width="6.28515625" style="19" customWidth="1"/>
  </cols>
  <sheetData>
    <row r="1" spans="1:122" ht="18.75" customHeight="1" x14ac:dyDescent="0.45">
      <c r="AB1" s="96"/>
      <c r="AC1" s="96"/>
      <c r="AD1" s="439" t="s">
        <v>77</v>
      </c>
      <c r="AE1" s="440"/>
      <c r="AF1" s="440"/>
      <c r="AG1" s="440"/>
      <c r="AH1" s="440"/>
      <c r="AI1" s="440"/>
      <c r="AJ1" s="440"/>
      <c r="AK1" s="440"/>
      <c r="AL1" s="440"/>
      <c r="AM1" s="440"/>
      <c r="AN1" s="441"/>
      <c r="AO1" s="96"/>
      <c r="AP1" s="96"/>
      <c r="AQ1" s="439" t="s">
        <v>78</v>
      </c>
      <c r="AR1" s="440"/>
      <c r="AS1" s="440"/>
      <c r="AT1" s="440"/>
      <c r="AU1" s="440"/>
      <c r="AV1" s="440"/>
      <c r="AW1" s="440"/>
      <c r="AX1" s="440"/>
      <c r="AY1" s="440"/>
      <c r="AZ1" s="441"/>
      <c r="BA1" s="80" t="s">
        <v>7</v>
      </c>
      <c r="BB1" s="96"/>
      <c r="BC1" s="96"/>
      <c r="BD1" s="439" t="s">
        <v>79</v>
      </c>
      <c r="BE1" s="440"/>
      <c r="BF1" s="440"/>
      <c r="BG1" s="440"/>
      <c r="BH1" s="440"/>
      <c r="BI1" s="440"/>
      <c r="BJ1" s="440"/>
      <c r="BK1" s="440"/>
      <c r="BL1" s="440"/>
      <c r="BM1" s="440"/>
      <c r="BN1" s="441"/>
      <c r="BO1" s="96"/>
      <c r="BP1" s="96"/>
      <c r="BQ1" s="439" t="s">
        <v>80</v>
      </c>
      <c r="BR1" s="440"/>
      <c r="BS1" s="440"/>
      <c r="BT1" s="440"/>
      <c r="BU1" s="440"/>
      <c r="BV1" s="440"/>
      <c r="BW1" s="440"/>
      <c r="BX1" s="440"/>
      <c r="BY1" s="440"/>
      <c r="BZ1" s="441"/>
      <c r="CA1" s="80" t="s">
        <v>7</v>
      </c>
      <c r="CB1" s="22"/>
      <c r="CC1" s="79" t="s">
        <v>25</v>
      </c>
      <c r="CD1" s="47" t="s">
        <v>69</v>
      </c>
      <c r="CE1" s="419" t="str">
        <f>กรอกข้อมูลคะแนน!BD2</f>
        <v>ภาคเรียนที่ ๑</v>
      </c>
      <c r="CF1" s="420"/>
      <c r="CG1" s="421"/>
      <c r="CH1" s="419" t="str">
        <f>กรอกข้อมูลคะแนน!BH2</f>
        <v>ภาคเรียนที่ ๒</v>
      </c>
      <c r="CI1" s="420"/>
      <c r="CJ1" s="421"/>
      <c r="CK1" s="422" t="s">
        <v>104</v>
      </c>
      <c r="CL1" s="423"/>
      <c r="CM1" s="423"/>
      <c r="CN1" s="423"/>
      <c r="CO1" s="424"/>
      <c r="CP1" s="90"/>
      <c r="CQ1" s="425" t="s">
        <v>39</v>
      </c>
      <c r="CR1" s="425"/>
      <c r="CS1" s="425"/>
      <c r="CT1" s="425"/>
      <c r="CU1" s="425"/>
      <c r="CV1" s="425"/>
      <c r="CW1" s="425"/>
      <c r="CX1" s="425"/>
      <c r="CY1" s="425"/>
      <c r="CZ1" s="425"/>
      <c r="DA1" s="70"/>
      <c r="DB1" s="426" t="s">
        <v>41</v>
      </c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</row>
    <row r="2" spans="1:122" ht="16.5" customHeigh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63" t="s">
        <v>145</v>
      </c>
      <c r="Y2" s="29"/>
      <c r="Z2" s="30"/>
      <c r="AA2" s="29"/>
      <c r="AB2" s="96"/>
      <c r="AC2" s="77" t="s">
        <v>76</v>
      </c>
      <c r="AD2" s="100" t="str">
        <f>IF(กรอกข้อมูลคะแนน!C3=0,"",กรอกข้อมูลคะแนน!C3)</f>
        <v/>
      </c>
      <c r="AE2" s="100" t="str">
        <f>IF(กรอกข้อมูลคะแนน!D3=0,"",กรอกข้อมูลคะแนน!D3)</f>
        <v/>
      </c>
      <c r="AF2" s="100" t="str">
        <f>IF(กรอกข้อมูลคะแนน!E3=0,"",กรอกข้อมูลคะแนน!E3)</f>
        <v/>
      </c>
      <c r="AG2" s="100" t="str">
        <f>IF(กรอกข้อมูลคะแนน!F3=0,"",กรอกข้อมูลคะแนน!F3)</f>
        <v/>
      </c>
      <c r="AH2" s="100" t="str">
        <f>IF(กรอกข้อมูลคะแนน!G3=0,"",กรอกข้อมูลคะแนน!G3)</f>
        <v/>
      </c>
      <c r="AI2" s="100" t="str">
        <f>IF(กรอกข้อมูลคะแนน!H3=0,"",กรอกข้อมูลคะแนน!H3)</f>
        <v/>
      </c>
      <c r="AJ2" s="100" t="str">
        <f>IF(กรอกข้อมูลคะแนน!I3=0,"",กรอกข้อมูลคะแนน!I3)</f>
        <v/>
      </c>
      <c r="AK2" s="100" t="str">
        <f>IF(กรอกข้อมูลคะแนน!K3=0,"",กรอกข้อมูลคะแนน!K3)</f>
        <v/>
      </c>
      <c r="AL2" s="100" t="str">
        <f>IF(กรอกข้อมูลคะแนน!L3=0,"",กรอกข้อมูลคะแนน!L3)</f>
        <v/>
      </c>
      <c r="AM2" s="100" t="str">
        <f>IF(กรอกข้อมูลคะแนน!M3=0,"",กรอกข้อมูลคะแนน!M3)</f>
        <v/>
      </c>
      <c r="AN2" s="100" t="str">
        <f>IF(กรอกข้อมูลคะแนน!N3=0,"",กรอกข้อมูลคะแนน!N3)</f>
        <v/>
      </c>
      <c r="AO2" s="96"/>
      <c r="AP2" s="77" t="s">
        <v>76</v>
      </c>
      <c r="AQ2" s="100" t="str">
        <f>IF(กรอกข้อมูลคะแนน!O3=0,"",กรอกข้อมูลคะแนน!O3)</f>
        <v/>
      </c>
      <c r="AR2" s="100" t="str">
        <f>IF(กรอกข้อมูลคะแนน!P3=0,"",กรอกข้อมูลคะแนน!P3)</f>
        <v/>
      </c>
      <c r="AS2" s="100" t="str">
        <f>IF(กรอกข้อมูลคะแนน!Q3=0,"",กรอกข้อมูลคะแนน!Q3)</f>
        <v/>
      </c>
      <c r="AT2" s="100" t="str">
        <f>IF(กรอกข้อมูลคะแนน!S3=0,"",กรอกข้อมูลคะแนน!S3)</f>
        <v/>
      </c>
      <c r="AU2" s="100" t="str">
        <f>IF(กรอกข้อมูลคะแนน!T3=0,"",กรอกข้อมูลคะแนน!T3)</f>
        <v/>
      </c>
      <c r="AV2" s="100" t="str">
        <f>IF(กรอกข้อมูลคะแนน!U3=0,"",กรอกข้อมูลคะแนน!U3)</f>
        <v/>
      </c>
      <c r="AW2" s="100" t="str">
        <f>IF(กรอกข้อมูลคะแนน!V3=0,"",กรอกข้อมูลคะแนน!V3)</f>
        <v/>
      </c>
      <c r="AX2" s="100" t="str">
        <f>IF(กรอกข้อมูลคะแนน!W3=0,"",กรอกข้อมูลคะแนน!W3)</f>
        <v/>
      </c>
      <c r="AY2" s="100" t="str">
        <f>IF(กรอกข้อมูลคะแนน!X3=0,"",กรอกข้อมูลคะแนน!X3)</f>
        <v/>
      </c>
      <c r="AZ2" s="100" t="str">
        <f>IF(กรอกข้อมูลคะแนน!Y3=0,"",กรอกข้อมูลคะแนน!Y3)</f>
        <v/>
      </c>
      <c r="BA2" s="80" t="s">
        <v>16</v>
      </c>
      <c r="BB2" s="96"/>
      <c r="BC2" s="77" t="s">
        <v>76</v>
      </c>
      <c r="BD2" s="100" t="str">
        <f>IF(กรอกข้อมูลคะแนน!AB3=0,"",กรอกข้อมูลคะแนน!AB3)</f>
        <v/>
      </c>
      <c r="BE2" s="100" t="str">
        <f>IF(กรอกข้อมูลคะแนน!AC3=0,"",กรอกข้อมูลคะแนน!AC3)</f>
        <v/>
      </c>
      <c r="BF2" s="100" t="str">
        <f>IF(กรอกข้อมูลคะแนน!AD3=0,"",กรอกข้อมูลคะแนน!AD3)</f>
        <v/>
      </c>
      <c r="BG2" s="100" t="str">
        <f>IF(กรอกข้อมูลคะแนน!AE3=0,"",กรอกข้อมูลคะแนน!AE3)</f>
        <v/>
      </c>
      <c r="BH2" s="100" t="str">
        <f>IF(กรอกข้อมูลคะแนน!AF3=0,"",กรอกข้อมูลคะแนน!AF3)</f>
        <v/>
      </c>
      <c r="BI2" s="100" t="str">
        <f>IF(กรอกข้อมูลคะแนน!AG3=0,"",กรอกข้อมูลคะแนน!AG3)</f>
        <v/>
      </c>
      <c r="BJ2" s="100" t="str">
        <f>IF(กรอกข้อมูลคะแนน!AH3=0,"",กรอกข้อมูลคะแนน!AH3)</f>
        <v/>
      </c>
      <c r="BK2" s="100" t="str">
        <f>IF(กรอกข้อมูลคะแนน!AJ3=0,"",กรอกข้อมูลคะแนน!AJ3)</f>
        <v/>
      </c>
      <c r="BL2" s="100" t="str">
        <f>IF(กรอกข้อมูลคะแนน!AK3=0,"",กรอกข้อมูลคะแนน!AK3)</f>
        <v/>
      </c>
      <c r="BM2" s="100" t="str">
        <f>IF(กรอกข้อมูลคะแนน!AL3=0,"",กรอกข้อมูลคะแนน!AL3)</f>
        <v/>
      </c>
      <c r="BN2" s="100" t="str">
        <f>IF(กรอกข้อมูลคะแนน!AM3=0,"",กรอกข้อมูลคะแนน!AM3)</f>
        <v/>
      </c>
      <c r="BO2" s="96"/>
      <c r="BP2" s="77" t="s">
        <v>76</v>
      </c>
      <c r="BQ2" s="100" t="str">
        <f>IF(กรอกข้อมูลคะแนน!AN3=0,"",กรอกข้อมูลคะแนน!AN3)</f>
        <v/>
      </c>
      <c r="BR2" s="100" t="str">
        <f>IF(กรอกข้อมูลคะแนน!AO3=0,"",กรอกข้อมูลคะแนน!AO3)</f>
        <v/>
      </c>
      <c r="BS2" s="100" t="str">
        <f>IF(กรอกข้อมูลคะแนน!AP3=0,"",กรอกข้อมูลคะแนน!AP3)</f>
        <v/>
      </c>
      <c r="BT2" s="100" t="str">
        <f>IF(กรอกข้อมูลคะแนน!AR3=0,"",กรอกข้อมูลคะแนน!AR3)</f>
        <v/>
      </c>
      <c r="BU2" s="100" t="str">
        <f>IF(กรอกข้อมูลคะแนน!AS3=0,"",กรอกข้อมูลคะแนน!AS3)</f>
        <v/>
      </c>
      <c r="BV2" s="100" t="str">
        <f>IF(กรอกข้อมูลคะแนน!AT3=0,"",กรอกข้อมูลคะแนน!AT3)</f>
        <v/>
      </c>
      <c r="BW2" s="100" t="str">
        <f>IF(กรอกข้อมูลคะแนน!AU3=0,"",กรอกข้อมูลคะแนน!AU3)</f>
        <v/>
      </c>
      <c r="BX2" s="100" t="str">
        <f>IF(กรอกข้อมูลคะแนน!AV3=0,"",กรอกข้อมูลคะแนน!AV3)</f>
        <v/>
      </c>
      <c r="BY2" s="100" t="str">
        <f>IF(กรอกข้อมูลคะแนน!AW3=0,"",กรอกข้อมูลคะแนน!AW3)</f>
        <v/>
      </c>
      <c r="BZ2" s="100" t="str">
        <f>IF(กรอกข้อมูลคะแนน!AX3=0,"",กรอกข้อมูลคะแนน!AX3)</f>
        <v/>
      </c>
      <c r="CA2" s="80" t="s">
        <v>16</v>
      </c>
      <c r="CB2" s="86" t="s">
        <v>0</v>
      </c>
      <c r="CC2" s="82" t="s">
        <v>83</v>
      </c>
      <c r="CD2" s="48" t="s">
        <v>109</v>
      </c>
      <c r="CE2" s="87" t="s">
        <v>102</v>
      </c>
      <c r="CF2" s="87" t="s">
        <v>107</v>
      </c>
      <c r="CG2" s="87" t="str">
        <f>กรอกข้อมูลคะแนน!BE3</f>
        <v>รวม</v>
      </c>
      <c r="CH2" s="87" t="s">
        <v>102</v>
      </c>
      <c r="CI2" s="87" t="s">
        <v>107</v>
      </c>
      <c r="CJ2" s="87" t="s">
        <v>7</v>
      </c>
      <c r="CK2" s="87" t="s">
        <v>102</v>
      </c>
      <c r="CL2" s="87" t="s">
        <v>105</v>
      </c>
      <c r="CM2" s="87" t="s">
        <v>106</v>
      </c>
      <c r="CN2" s="75" t="s">
        <v>7</v>
      </c>
      <c r="CO2" s="75" t="s">
        <v>6</v>
      </c>
      <c r="CP2" s="91" t="s">
        <v>1</v>
      </c>
      <c r="CQ2" s="93"/>
      <c r="CR2" s="406" t="str">
        <f>กรอกข้อมูลคะแนน!CD2</f>
        <v>รักชาติ ศาสน์ กษัตริย์</v>
      </c>
      <c r="CS2" s="406" t="str">
        <f>กรอกข้อมูลคะแนน!CE2</f>
        <v>ซื่อสัตย์ สุจริต</v>
      </c>
      <c r="CT2" s="406" t="str">
        <f>กรอกข้อมูลคะแนน!CF2</f>
        <v>มีวินัย</v>
      </c>
      <c r="CU2" s="406" t="str">
        <f>กรอกข้อมูลคะแนน!CG2</f>
        <v>ใฝ่เรียนรู้</v>
      </c>
      <c r="CV2" s="433" t="str">
        <f>กรอกข้อมูลคะแนน!CH2</f>
        <v>อยู่อย่างพอเพียง</v>
      </c>
      <c r="CW2" s="406" t="str">
        <f>กรอกข้อมูลคะแนน!CI2</f>
        <v>มุ่งมั่นในการทำงาน</v>
      </c>
      <c r="CX2" s="406" t="str">
        <f>กรอกข้อมูลคะแนน!CJ2</f>
        <v>รักความเป็นไทย</v>
      </c>
      <c r="CY2" s="406" t="str">
        <f>กรอกข้อมูลคะแนน!CK2</f>
        <v>มีจิตสาธารณะ</v>
      </c>
      <c r="CZ2" s="438" t="s">
        <v>40</v>
      </c>
      <c r="DB2" s="52"/>
      <c r="DC2" s="427" t="str">
        <f>กรอกข้อมูลคะแนน!CM3</f>
        <v>การอ่าน</v>
      </c>
      <c r="DD2" s="428"/>
      <c r="DE2" s="428"/>
      <c r="DF2" s="428"/>
      <c r="DG2" s="429"/>
      <c r="DH2" s="430" t="str">
        <f>กรอกข้อมูลคะแนน!CR3</f>
        <v>การคิดวิเคราะห์</v>
      </c>
      <c r="DI2" s="431"/>
      <c r="DJ2" s="431"/>
      <c r="DK2" s="431"/>
      <c r="DL2" s="432"/>
      <c r="DM2" s="430" t="str">
        <f>กรอกข้อมูลคะแนน!CW3</f>
        <v>การเขียน</v>
      </c>
      <c r="DN2" s="431"/>
      <c r="DO2" s="431"/>
      <c r="DP2" s="431"/>
      <c r="DQ2" s="431"/>
      <c r="DR2" s="50" t="s">
        <v>69</v>
      </c>
    </row>
    <row r="3" spans="1:122" ht="2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74" t="s">
        <v>36</v>
      </c>
      <c r="AC3" s="77" t="s">
        <v>8</v>
      </c>
      <c r="AD3" s="100" t="str">
        <f>IF(กรอกข้อมูลคะแนน!C4=0,"",กรอกข้อมูลคะแนน!C4)</f>
        <v/>
      </c>
      <c r="AE3" s="100" t="str">
        <f>IF(กรอกข้อมูลคะแนน!D4=0,"",กรอกข้อมูลคะแนน!D4)</f>
        <v/>
      </c>
      <c r="AF3" s="100" t="str">
        <f>IF(กรอกข้อมูลคะแนน!E4=0,"",กรอกข้อมูลคะแนน!E4)</f>
        <v/>
      </c>
      <c r="AG3" s="100" t="str">
        <f>IF(กรอกข้อมูลคะแนน!F4=0,"",กรอกข้อมูลคะแนน!F4)</f>
        <v/>
      </c>
      <c r="AH3" s="100" t="str">
        <f>IF(กรอกข้อมูลคะแนน!G4=0,"",กรอกข้อมูลคะแนน!G4)</f>
        <v/>
      </c>
      <c r="AI3" s="100" t="str">
        <f>IF(กรอกข้อมูลคะแนน!H4=0,"",กรอกข้อมูลคะแนน!H4)</f>
        <v/>
      </c>
      <c r="AJ3" s="100" t="str">
        <f>IF(กรอกข้อมูลคะแนน!I4=0,"",กรอกข้อมูลคะแนน!I4)</f>
        <v/>
      </c>
      <c r="AK3" s="100" t="str">
        <f>IF(กรอกข้อมูลคะแนน!K4=0,"",กรอกข้อมูลคะแนน!K4)</f>
        <v/>
      </c>
      <c r="AL3" s="100" t="str">
        <f>IF(กรอกข้อมูลคะแนน!L4=0,"",กรอกข้อมูลคะแนน!L4)</f>
        <v/>
      </c>
      <c r="AM3" s="100" t="str">
        <f>IF(กรอกข้อมูลคะแนน!M4=0,"",กรอกข้อมูลคะแนน!M4)</f>
        <v/>
      </c>
      <c r="AN3" s="100" t="str">
        <f>IF(กรอกข้อมูลคะแนน!N4=0,"",กรอกข้อมูลคะแนน!N4)</f>
        <v/>
      </c>
      <c r="AO3" s="74" t="s">
        <v>36</v>
      </c>
      <c r="AP3" s="77" t="s">
        <v>8</v>
      </c>
      <c r="AQ3" s="100" t="str">
        <f>IF(กรอกข้อมูลคะแนน!O4=0,"",กรอกข้อมูลคะแนน!O4)</f>
        <v/>
      </c>
      <c r="AR3" s="100" t="str">
        <f>IF(กรอกข้อมูลคะแนน!P4=0,"",กรอกข้อมูลคะแนน!P4)</f>
        <v/>
      </c>
      <c r="AS3" s="100" t="str">
        <f>IF(กรอกข้อมูลคะแนน!Q4=0,"",กรอกข้อมูลคะแนน!Q4)</f>
        <v/>
      </c>
      <c r="AT3" s="100" t="str">
        <f>IF(กรอกข้อมูลคะแนน!S4=0,"",กรอกข้อมูลคะแนน!S4)</f>
        <v/>
      </c>
      <c r="AU3" s="100" t="str">
        <f>IF(กรอกข้อมูลคะแนน!T4=0,"",กรอกข้อมูลคะแนน!T4)</f>
        <v/>
      </c>
      <c r="AV3" s="100" t="str">
        <f>IF(กรอกข้อมูลคะแนน!U4=0,"",กรอกข้อมูลคะแนน!U4)</f>
        <v/>
      </c>
      <c r="AW3" s="100" t="str">
        <f>IF(กรอกข้อมูลคะแนน!V4=0,"",กรอกข้อมูลคะแนน!V4)</f>
        <v/>
      </c>
      <c r="AX3" s="100" t="str">
        <f>IF(กรอกข้อมูลคะแนน!W4=0,"",กรอกข้อมูลคะแนน!W4)</f>
        <v/>
      </c>
      <c r="AY3" s="100" t="str">
        <f>IF(กรอกข้อมูลคะแนน!X4=0,"",กรอกข้อมูลคะแนน!X4)</f>
        <v/>
      </c>
      <c r="AZ3" s="100" t="str">
        <f>IF(กรอกข้อมูลคะแนน!Y4=0,"",กรอกข้อมูลคะแนน!Y4)</f>
        <v/>
      </c>
      <c r="BA3" s="102">
        <v>1</v>
      </c>
      <c r="BB3" s="74" t="s">
        <v>36</v>
      </c>
      <c r="BC3" s="77" t="s">
        <v>8</v>
      </c>
      <c r="BD3" s="100" t="str">
        <f>IF(กรอกข้อมูลคะแนน!AB4=0,"",กรอกข้อมูลคะแนน!AB4)</f>
        <v/>
      </c>
      <c r="BE3" s="100" t="str">
        <f>IF(กรอกข้อมูลคะแนน!AC4=0,"",กรอกข้อมูลคะแนน!AC4)</f>
        <v/>
      </c>
      <c r="BF3" s="100" t="str">
        <f>IF(กรอกข้อมูลคะแนน!AD4=0,"",กรอกข้อมูลคะแนน!AD4)</f>
        <v/>
      </c>
      <c r="BG3" s="100" t="str">
        <f>IF(กรอกข้อมูลคะแนน!AE4=0,"",กรอกข้อมูลคะแนน!AE4)</f>
        <v/>
      </c>
      <c r="BH3" s="100" t="str">
        <f>IF(กรอกข้อมูลคะแนน!AF4=0,"",กรอกข้อมูลคะแนน!AF4)</f>
        <v/>
      </c>
      <c r="BI3" s="100" t="str">
        <f>IF(กรอกข้อมูลคะแนน!AG4=0,"",กรอกข้อมูลคะแนน!AG4)</f>
        <v/>
      </c>
      <c r="BJ3" s="100" t="str">
        <f>IF(กรอกข้อมูลคะแนน!AH4=0,"",กรอกข้อมูลคะแนน!AH4)</f>
        <v/>
      </c>
      <c r="BK3" s="100" t="str">
        <f>IF(กรอกข้อมูลคะแนน!AJ4=0,"",กรอกข้อมูลคะแนน!AJ4)</f>
        <v/>
      </c>
      <c r="BL3" s="100" t="str">
        <f>IF(กรอกข้อมูลคะแนน!AK4=0,"",กรอกข้อมูลคะแนน!AK4)</f>
        <v/>
      </c>
      <c r="BM3" s="100" t="str">
        <f>IF(กรอกข้อมูลคะแนน!AL4=0,"",กรอกข้อมูลคะแนน!AL4)</f>
        <v/>
      </c>
      <c r="BN3" s="100" t="str">
        <f>IF(กรอกข้อมูลคะแนน!AM4=0,"",กรอกข้อมูลคะแนน!AM4)</f>
        <v/>
      </c>
      <c r="BO3" s="74" t="s">
        <v>36</v>
      </c>
      <c r="BP3" s="77" t="s">
        <v>8</v>
      </c>
      <c r="BQ3" s="100" t="str">
        <f>IF(กรอกข้อมูลคะแนน!AN4=0,"",กรอกข้อมูลคะแนน!AN4)</f>
        <v/>
      </c>
      <c r="BR3" s="100" t="str">
        <f>IF(กรอกข้อมูลคะแนน!AO4=0,"",กรอกข้อมูลคะแนน!AO4)</f>
        <v/>
      </c>
      <c r="BS3" s="100" t="str">
        <f>IF(กรอกข้อมูลคะแนน!AP4=0,"",กรอกข้อมูลคะแนน!AP4)</f>
        <v/>
      </c>
      <c r="BT3" s="100" t="str">
        <f>IF(กรอกข้อมูลคะแนน!AR4=0,"",กรอกข้อมูลคะแนน!AR4)</f>
        <v/>
      </c>
      <c r="BU3" s="100" t="str">
        <f>IF(กรอกข้อมูลคะแนน!AS4=0,"",กรอกข้อมูลคะแนน!AS4)</f>
        <v/>
      </c>
      <c r="BV3" s="100" t="str">
        <f>IF(กรอกข้อมูลคะแนน!AT4=0,"",กรอกข้อมูลคะแนน!AT4)</f>
        <v/>
      </c>
      <c r="BW3" s="100" t="str">
        <f>IF(กรอกข้อมูลคะแนน!AU4=0,"",กรอกข้อมูลคะแนน!AU4)</f>
        <v/>
      </c>
      <c r="BX3" s="100" t="str">
        <f>IF(กรอกข้อมูลคะแนน!AV4=0,"",กรอกข้อมูลคะแนน!AV4)</f>
        <v/>
      </c>
      <c r="BY3" s="100" t="str">
        <f>IF(กรอกข้อมูลคะแนน!AW4=0,"",กรอกข้อมูลคะแนน!AW4)</f>
        <v/>
      </c>
      <c r="BZ3" s="100" t="str">
        <f>IF(กรอกข้อมูลคะแนน!AX4=0,"",กรอกข้อมูลคะแนน!AX4)</f>
        <v/>
      </c>
      <c r="CA3" s="102">
        <v>2</v>
      </c>
      <c r="CB3" s="404"/>
      <c r="CC3" s="82" t="s">
        <v>91</v>
      </c>
      <c r="CD3" s="49" t="s">
        <v>87</v>
      </c>
      <c r="CE3" s="88" t="s">
        <v>103</v>
      </c>
      <c r="CF3" s="88" t="s">
        <v>108</v>
      </c>
      <c r="CG3" s="88"/>
      <c r="CH3" s="88" t="s">
        <v>103</v>
      </c>
      <c r="CI3" s="88" t="s">
        <v>108</v>
      </c>
      <c r="CJ3" s="88"/>
      <c r="CK3" s="88" t="s">
        <v>103</v>
      </c>
      <c r="CL3" s="88"/>
      <c r="CM3" s="89" t="s">
        <v>76</v>
      </c>
      <c r="CN3" s="83" t="s">
        <v>81</v>
      </c>
      <c r="CO3" s="76" t="s">
        <v>2</v>
      </c>
      <c r="CP3" s="91" t="s">
        <v>2</v>
      </c>
      <c r="CQ3" s="76" t="s">
        <v>36</v>
      </c>
      <c r="CR3" s="406"/>
      <c r="CS3" s="406"/>
      <c r="CT3" s="406"/>
      <c r="CU3" s="406"/>
      <c r="CV3" s="434"/>
      <c r="CW3" s="406"/>
      <c r="CX3" s="406"/>
      <c r="CY3" s="406"/>
      <c r="CZ3" s="438"/>
      <c r="DB3" s="51" t="s">
        <v>36</v>
      </c>
      <c r="DC3" s="94" t="str">
        <f>กรอกข้อมูลคะแนน!CM4</f>
        <v>ข้อ 1</v>
      </c>
      <c r="DD3" s="94" t="str">
        <f>กรอกข้อมูลคะแนน!CN4</f>
        <v>ข้อ 2</v>
      </c>
      <c r="DE3" s="94" t="str">
        <f>กรอกข้อมูลคะแนน!CO4</f>
        <v>ข้อ 3</v>
      </c>
      <c r="DF3" s="94" t="str">
        <f>กรอกข้อมูลคะแนน!CP4</f>
        <v>รวม</v>
      </c>
      <c r="DG3" s="436" t="str">
        <f>กรอกข้อมูลคะแนน!DA4</f>
        <v>สรุป</v>
      </c>
      <c r="DH3" s="54" t="str">
        <f>กรอกข้อมูลคะแนน!CR4</f>
        <v>ข้อ 1</v>
      </c>
      <c r="DI3" s="54" t="str">
        <f>กรอกข้อมูลคะแนน!CS4</f>
        <v>ข้อ 2</v>
      </c>
      <c r="DJ3" s="54" t="str">
        <f>กรอกข้อมูลคะแนน!CT4</f>
        <v>ข้อ 3</v>
      </c>
      <c r="DK3" s="54" t="str">
        <f>กรอกข้อมูลคะแนน!CU4</f>
        <v>รวม</v>
      </c>
      <c r="DL3" s="436" t="str">
        <f>กรอกข้อมูลคะแนน!DA4</f>
        <v>สรุป</v>
      </c>
      <c r="DM3" s="54" t="str">
        <f>กรอกข้อมูลคะแนน!CW4</f>
        <v>ข้อ 1</v>
      </c>
      <c r="DN3" s="54" t="str">
        <f>กรอกข้อมูลคะแนน!CX4</f>
        <v>ข้อ 2</v>
      </c>
      <c r="DO3" s="54" t="str">
        <f>กรอกข้อมูลคะแนน!CY4</f>
        <v>ข้อ 3</v>
      </c>
      <c r="DP3" s="54" t="str">
        <f>กรอกข้อมูลคะแนน!CZ4</f>
        <v>รวม</v>
      </c>
      <c r="DQ3" s="436" t="str">
        <f>กรอกข้อมูลคะแนน!DA4</f>
        <v>สรุป</v>
      </c>
      <c r="DR3" s="51" t="s">
        <v>109</v>
      </c>
    </row>
    <row r="4" spans="1:122" ht="21" x14ac:dyDescent="0.4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78" t="s">
        <v>37</v>
      </c>
      <c r="AC4" s="77" t="s">
        <v>5</v>
      </c>
      <c r="AD4" s="100" t="str">
        <f>IF(กรอกข้อมูลคะแนน!C5=0,"",กรอกข้อมูลคะแนน!C5)</f>
        <v/>
      </c>
      <c r="AE4" s="100" t="str">
        <f>IF(กรอกข้อมูลคะแนน!D5=0,"",กรอกข้อมูลคะแนน!D5)</f>
        <v/>
      </c>
      <c r="AF4" s="100" t="str">
        <f>IF(กรอกข้อมูลคะแนน!E5=0,"",กรอกข้อมูลคะแนน!E5)</f>
        <v/>
      </c>
      <c r="AG4" s="100" t="str">
        <f>IF(กรอกข้อมูลคะแนน!F5=0,"",กรอกข้อมูลคะแนน!F5)</f>
        <v/>
      </c>
      <c r="AH4" s="100" t="str">
        <f>IF(กรอกข้อมูลคะแนน!G5=0,"",กรอกข้อมูลคะแนน!G5)</f>
        <v/>
      </c>
      <c r="AI4" s="100" t="str">
        <f>IF(กรอกข้อมูลคะแนน!H5=0,"",กรอกข้อมูลคะแนน!H5)</f>
        <v/>
      </c>
      <c r="AJ4" s="100" t="str">
        <f>IF(กรอกข้อมูลคะแนน!I5=0,"",กรอกข้อมูลคะแนน!I5)</f>
        <v/>
      </c>
      <c r="AK4" s="100" t="str">
        <f>IF(กรอกข้อมูลคะแนน!K5=0,"",กรอกข้อมูลคะแนน!K5)</f>
        <v/>
      </c>
      <c r="AL4" s="100" t="str">
        <f>IF(กรอกข้อมูลคะแนน!L5=0,"",กรอกข้อมูลคะแนน!L5)</f>
        <v/>
      </c>
      <c r="AM4" s="100" t="str">
        <f>IF(กรอกข้อมูลคะแนน!M5=0,"",กรอกข้อมูลคะแนน!M5)</f>
        <v/>
      </c>
      <c r="AN4" s="100" t="str">
        <f>IF(กรอกข้อมูลคะแนน!N5=0,"",กรอกข้อมูลคะแนน!N5)</f>
        <v/>
      </c>
      <c r="AO4" s="78" t="s">
        <v>37</v>
      </c>
      <c r="AP4" s="77" t="s">
        <v>5</v>
      </c>
      <c r="AQ4" s="100" t="str">
        <f>IF(กรอกข้อมูลคะแนน!O5=0,"",กรอกข้อมูลคะแนน!O5)</f>
        <v/>
      </c>
      <c r="AR4" s="100" t="str">
        <f>IF(กรอกข้อมูลคะแนน!P5=0,"",กรอกข้อมูลคะแนน!P5)</f>
        <v/>
      </c>
      <c r="AS4" s="100" t="str">
        <f>IF(กรอกข้อมูลคะแนน!Q5=0,"",กรอกข้อมูลคะแนน!Q5)</f>
        <v/>
      </c>
      <c r="AT4" s="100" t="str">
        <f>IF(กรอกข้อมูลคะแนน!S5=0,"",กรอกข้อมูลคะแนน!S5)</f>
        <v/>
      </c>
      <c r="AU4" s="100" t="str">
        <f>IF(กรอกข้อมูลคะแนน!T5=0,"",กรอกข้อมูลคะแนน!T5)</f>
        <v/>
      </c>
      <c r="AV4" s="100" t="str">
        <f>IF(กรอกข้อมูลคะแนน!U5=0,"",กรอกข้อมูลคะแนน!U5)</f>
        <v/>
      </c>
      <c r="AW4" s="100" t="str">
        <f>IF(กรอกข้อมูลคะแนน!V5=0,"",กรอกข้อมูลคะแนน!V5)</f>
        <v/>
      </c>
      <c r="AX4" s="100" t="str">
        <f>IF(กรอกข้อมูลคะแนน!W5=0,"",กรอกข้อมูลคะแนน!W5)</f>
        <v/>
      </c>
      <c r="AY4" s="100" t="str">
        <f>IF(กรอกข้อมูลคะแนน!X5=0,"",กรอกข้อมูลคะแนน!X5)</f>
        <v/>
      </c>
      <c r="AZ4" s="100" t="str">
        <f>IF(กรอกข้อมูลคะแนน!Y5=0,"",กรอกข้อมูลคะแนน!Y5)</f>
        <v/>
      </c>
      <c r="BA4" s="80">
        <f>กรอกข้อมูลคะแนน!AA5</f>
        <v>0</v>
      </c>
      <c r="BB4" s="78" t="s">
        <v>37</v>
      </c>
      <c r="BC4" s="77" t="s">
        <v>5</v>
      </c>
      <c r="BD4" s="100" t="str">
        <f>IF(กรอกข้อมูลคะแนน!AB5=0,"",กรอกข้อมูลคะแนน!AB5)</f>
        <v/>
      </c>
      <c r="BE4" s="100" t="str">
        <f>IF(กรอกข้อมูลคะแนน!AC5=0,"",กรอกข้อมูลคะแนน!AC5)</f>
        <v/>
      </c>
      <c r="BF4" s="100" t="str">
        <f>IF(กรอกข้อมูลคะแนน!AD5=0,"",กรอกข้อมูลคะแนน!AD5)</f>
        <v/>
      </c>
      <c r="BG4" s="100" t="str">
        <f>IF(กรอกข้อมูลคะแนน!AE5=0,"",กรอกข้อมูลคะแนน!AE5)</f>
        <v/>
      </c>
      <c r="BH4" s="100" t="str">
        <f>IF(กรอกข้อมูลคะแนน!AF5=0,"",กรอกข้อมูลคะแนน!AF5)</f>
        <v/>
      </c>
      <c r="BI4" s="100" t="str">
        <f>IF(กรอกข้อมูลคะแนน!AG5=0,"",กรอกข้อมูลคะแนน!AG5)</f>
        <v/>
      </c>
      <c r="BJ4" s="100" t="str">
        <f>IF(กรอกข้อมูลคะแนน!AH5=0,"",กรอกข้อมูลคะแนน!AH5)</f>
        <v/>
      </c>
      <c r="BK4" s="100" t="str">
        <f>IF(กรอกข้อมูลคะแนน!AJ5=0,"",กรอกข้อมูลคะแนน!AJ5)</f>
        <v/>
      </c>
      <c r="BL4" s="100" t="str">
        <f>IF(กรอกข้อมูลคะแนน!AK5=0,"",กรอกข้อมูลคะแนน!AK5)</f>
        <v/>
      </c>
      <c r="BM4" s="100" t="str">
        <f>IF(กรอกข้อมูลคะแนน!AL5=0,"",กรอกข้อมูลคะแนน!AL5)</f>
        <v/>
      </c>
      <c r="BN4" s="100" t="str">
        <f>IF(กรอกข้อมูลคะแนน!AM5=0,"",กรอกข้อมูลคะแนน!AM5)</f>
        <v/>
      </c>
      <c r="BO4" s="78" t="s">
        <v>37</v>
      </c>
      <c r="BP4" s="77" t="s">
        <v>5</v>
      </c>
      <c r="BQ4" s="100" t="str">
        <f>IF(กรอกข้อมูลคะแนน!AN5=0,"",กรอกข้อมูลคะแนน!AN5)</f>
        <v/>
      </c>
      <c r="BR4" s="100" t="str">
        <f>IF(กรอกข้อมูลคะแนน!AO5=0,"",กรอกข้อมูลคะแนน!AO5)</f>
        <v/>
      </c>
      <c r="BS4" s="100" t="str">
        <f>IF(กรอกข้อมูลคะแนน!AP5=0,"",กรอกข้อมูลคะแนน!AP5)</f>
        <v/>
      </c>
      <c r="BT4" s="100" t="str">
        <f>IF(กรอกข้อมูลคะแนน!AR5=0,"",กรอกข้อมูลคะแนน!AR5)</f>
        <v/>
      </c>
      <c r="BU4" s="100" t="str">
        <f>IF(กรอกข้อมูลคะแนน!AS5=0,"",กรอกข้อมูลคะแนน!AS5)</f>
        <v/>
      </c>
      <c r="BV4" s="100" t="str">
        <f>IF(กรอกข้อมูลคะแนน!AT5=0,"",กรอกข้อมูลคะแนน!AT5)</f>
        <v/>
      </c>
      <c r="BW4" s="100" t="str">
        <f>IF(กรอกข้อมูลคะแนน!AU5=0,"",กรอกข้อมูลคะแนน!AU5)</f>
        <v/>
      </c>
      <c r="BX4" s="100" t="str">
        <f>IF(กรอกข้อมูลคะแนน!AV5=0,"",กรอกข้อมูลคะแนน!AV5)</f>
        <v/>
      </c>
      <c r="BY4" s="100" t="str">
        <f>IF(กรอกข้อมูลคะแนน!AW5=0,"",กรอกข้อมูลคะแนน!AW5)</f>
        <v/>
      </c>
      <c r="BZ4" s="100" t="str">
        <f>IF(กรอกข้อมูลคะแนน!AX5=0,"",กรอกข้อมูลคะแนน!AX5)</f>
        <v/>
      </c>
      <c r="CA4" s="80">
        <f>กรอกข้อมูลคะแนน!AZ5</f>
        <v>0</v>
      </c>
      <c r="CB4" s="405"/>
      <c r="CC4" s="71">
        <f>กรอกข้อมูลคะแนน!BA5</f>
        <v>0</v>
      </c>
      <c r="CD4" s="72"/>
      <c r="CE4" s="71">
        <f>กรอกข้อมูลคะแนน!BD5</f>
        <v>0</v>
      </c>
      <c r="CF4" s="71">
        <f>กรอกข้อมูลคะแนน!BC5</f>
        <v>0</v>
      </c>
      <c r="CG4" s="71">
        <f>SUM(CE4:CF4)</f>
        <v>0</v>
      </c>
      <c r="CH4" s="71">
        <f>กรอกข้อมูลคะแนน!BH5</f>
        <v>0</v>
      </c>
      <c r="CI4" s="71">
        <f>กรอกข้อมูลคะแนน!BF5</f>
        <v>0</v>
      </c>
      <c r="CJ4" s="71">
        <f>SUM(CH4:CI4)</f>
        <v>0</v>
      </c>
      <c r="CK4" s="71">
        <f>AVERAGE(CE4,CH4)</f>
        <v>0</v>
      </c>
      <c r="CL4" s="71">
        <f>(CF4+CI4)*0.8/2</f>
        <v>0</v>
      </c>
      <c r="CM4" s="71">
        <f>กรอกข้อมูลคะแนน!BG5</f>
        <v>6</v>
      </c>
      <c r="CN4" s="73">
        <f>SUM(CK4:CM4)</f>
        <v>6</v>
      </c>
      <c r="CO4" s="46"/>
      <c r="CP4" s="92"/>
      <c r="CQ4" s="83" t="s">
        <v>37</v>
      </c>
      <c r="CR4" s="406"/>
      <c r="CS4" s="406"/>
      <c r="CT4" s="406"/>
      <c r="CU4" s="406"/>
      <c r="CV4" s="435"/>
      <c r="CW4" s="406"/>
      <c r="CX4" s="406"/>
      <c r="CY4" s="406"/>
      <c r="CZ4" s="438"/>
      <c r="DA4" s="10"/>
      <c r="DB4" s="53" t="s">
        <v>37</v>
      </c>
      <c r="DC4" s="84" t="str">
        <f>IF(กรอกข้อมูลคะแนน!CM5=0,"",กรอกข้อมูลคะแนน!CM5)</f>
        <v/>
      </c>
      <c r="DD4" s="84" t="str">
        <f>IF(กรอกข้อมูลคะแนน!CN5=0,"",กรอกข้อมูลคะแนน!CN5)</f>
        <v/>
      </c>
      <c r="DE4" s="84" t="str">
        <f>IF(กรอกข้อมูลคะแนน!CO5=0,"",กรอกข้อมูลคะแนน!CO5)</f>
        <v/>
      </c>
      <c r="DF4" s="84" t="str">
        <f>IF(กรอกข้อมูลคะแนน!CP5=0,"",กรอกข้อมูลคะแนน!CP5)</f>
        <v/>
      </c>
      <c r="DG4" s="437"/>
      <c r="DH4" s="55" t="str">
        <f>IF(กรอกข้อมูลคะแนน!CR5=0,"",กรอกข้อมูลคะแนน!CR5)</f>
        <v/>
      </c>
      <c r="DI4" s="55" t="str">
        <f>IF(กรอกข้อมูลคะแนน!CS5=0,"",กรอกข้อมูลคะแนน!CS5)</f>
        <v/>
      </c>
      <c r="DJ4" s="55" t="str">
        <f>IF(กรอกข้อมูลคะแนน!CT5=0,"",กรอกข้อมูลคะแนน!CT5)</f>
        <v/>
      </c>
      <c r="DK4" s="55" t="str">
        <f>IF(กรอกข้อมูลคะแนน!CU5=0,"",กรอกข้อมูลคะแนน!CU5)</f>
        <v/>
      </c>
      <c r="DL4" s="437"/>
      <c r="DM4" s="55" t="str">
        <f>IF(กรอกข้อมูลคะแนน!CW5=0,"",กรอกข้อมูลคะแนน!CW5)</f>
        <v/>
      </c>
      <c r="DN4" s="55" t="str">
        <f>IF(กรอกข้อมูลคะแนน!CX5=0,"",กรอกข้อมูลคะแนน!CX5)</f>
        <v/>
      </c>
      <c r="DO4" s="55" t="str">
        <f>IF(กรอกข้อมูลคะแนน!CY5=0,"",กรอกข้อมูลคะแนน!CY5)</f>
        <v/>
      </c>
      <c r="DP4" s="55" t="str">
        <f>IF(กรอกข้อมูลคะแนน!CZ5=0,"",กรอกข้อมูลคะแนน!CZ5)</f>
        <v/>
      </c>
      <c r="DQ4" s="437"/>
      <c r="DR4" s="53" t="s">
        <v>87</v>
      </c>
    </row>
    <row r="5" spans="1:122" ht="17.100000000000001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80">
        <v>1</v>
      </c>
      <c r="AC5" s="99" t="str">
        <f>IF(กรอกข้อมูลทั่วไป!AG4=0,"",กรอกข้อมูลทั่วไป!AG4)</f>
        <v/>
      </c>
      <c r="AD5" s="101" t="str">
        <f>IF(กรอกข้อมูลคะแนน!C6=0,"",กรอกข้อมูลคะแนน!C6)</f>
        <v/>
      </c>
      <c r="AE5" s="101" t="str">
        <f>IF(กรอกข้อมูลคะแนน!D6=0,"",กรอกข้อมูลคะแนน!D6)</f>
        <v/>
      </c>
      <c r="AF5" s="101" t="str">
        <f>IF(กรอกข้อมูลคะแนน!E6=0,"",กรอกข้อมูลคะแนน!E6)</f>
        <v/>
      </c>
      <c r="AG5" s="101" t="str">
        <f>IF(กรอกข้อมูลคะแนน!F6=0,"",กรอกข้อมูลคะแนน!F6)</f>
        <v/>
      </c>
      <c r="AH5" s="101" t="str">
        <f>IF(กรอกข้อมูลคะแนน!G6=0,"",กรอกข้อมูลคะแนน!G6)</f>
        <v/>
      </c>
      <c r="AI5" s="101" t="str">
        <f>IF(กรอกข้อมูลคะแนน!H6=0,"",กรอกข้อมูลคะแนน!H6)</f>
        <v/>
      </c>
      <c r="AJ5" s="101" t="str">
        <f>IF(กรอกข้อมูลคะแนน!I6=0,"",กรอกข้อมูลคะแนน!I6)</f>
        <v/>
      </c>
      <c r="AK5" s="101" t="str">
        <f>IF(กรอกข้อมูลคะแนน!K6=0,"",กรอกข้อมูลคะแนน!K6)</f>
        <v/>
      </c>
      <c r="AL5" s="101" t="str">
        <f>IF(กรอกข้อมูลคะแนน!L6=0,"",กรอกข้อมูลคะแนน!L6)</f>
        <v/>
      </c>
      <c r="AM5" s="101" t="str">
        <f>IF(กรอกข้อมูลคะแนน!M6=0,"",กรอกข้อมูลคะแนน!M6)</f>
        <v/>
      </c>
      <c r="AN5" s="101" t="str">
        <f>IF(กรอกข้อมูลคะแนน!N6=0,"",กรอกข้อมูลคะแนน!N6)</f>
        <v/>
      </c>
      <c r="AO5" s="80">
        <v>1</v>
      </c>
      <c r="AP5" s="99" t="str">
        <f>IF(กรอกข้อมูลทั่วไป!AG4=0,"",กรอกข้อมูลทั่วไป!AG4)</f>
        <v/>
      </c>
      <c r="AQ5" s="101" t="str">
        <f>IF(กรอกข้อมูลคะแนน!O6=0,"",กรอกข้อมูลคะแนน!O6)</f>
        <v/>
      </c>
      <c r="AR5" s="101" t="str">
        <f>IF(กรอกข้อมูลคะแนน!P6=0,"",กรอกข้อมูลคะแนน!P6)</f>
        <v/>
      </c>
      <c r="AS5" s="101" t="str">
        <f>IF(กรอกข้อมูลคะแนน!Q6=0,"",กรอกข้อมูลคะแนน!Q6)</f>
        <v/>
      </c>
      <c r="AT5" s="101" t="str">
        <f>IF(กรอกข้อมูลคะแนน!S6=0,"",กรอกข้อมูลคะแนน!S6)</f>
        <v/>
      </c>
      <c r="AU5" s="101" t="str">
        <f>IF(กรอกข้อมูลคะแนน!T6=0,"",กรอกข้อมูลคะแนน!T6)</f>
        <v/>
      </c>
      <c r="AV5" s="101" t="str">
        <f>IF(กรอกข้อมูลคะแนน!U6=0,"",กรอกข้อมูลคะแนน!U6)</f>
        <v/>
      </c>
      <c r="AW5" s="101" t="str">
        <f>IF(กรอกข้อมูลคะแนน!V6=0,"",กรอกข้อมูลคะแนน!V6)</f>
        <v/>
      </c>
      <c r="AX5" s="101" t="str">
        <f>IF(กรอกข้อมูลคะแนน!W6=0,"",กรอกข้อมูลคะแนน!W6)</f>
        <v/>
      </c>
      <c r="AY5" s="101" t="str">
        <f>IF(กรอกข้อมูลคะแนน!X6=0,"",กรอกข้อมูลคะแนน!X6)</f>
        <v/>
      </c>
      <c r="AZ5" s="101" t="str">
        <f>IF(กรอกข้อมูลคะแนน!Y6=0,"",กรอกข้อมูลคะแนน!Y6)</f>
        <v/>
      </c>
      <c r="BA5" s="80" t="str">
        <f>IF(กรอกข้อมูลคะแนน!AA6=0,"",กรอกข้อมูลคะแนน!AA6)</f>
        <v/>
      </c>
      <c r="BB5" s="80">
        <v>1</v>
      </c>
      <c r="BC5" s="99" t="str">
        <f>IF(กรอกข้อมูลทั่วไป!AG4=0,"",กรอกข้อมูลทั่วไป!AG4)</f>
        <v/>
      </c>
      <c r="BD5" s="101" t="str">
        <f>IF(กรอกข้อมูลคะแนน!AB6=0,"",กรอกข้อมูลคะแนน!AB6)</f>
        <v/>
      </c>
      <c r="BE5" s="101" t="str">
        <f>IF(กรอกข้อมูลคะแนน!AC6=0,"",กรอกข้อมูลคะแนน!AC6)</f>
        <v/>
      </c>
      <c r="BF5" s="101" t="str">
        <f>IF(กรอกข้อมูลคะแนน!AD6=0,"",กรอกข้อมูลคะแนน!AD6)</f>
        <v/>
      </c>
      <c r="BG5" s="101" t="str">
        <f>IF(กรอกข้อมูลคะแนน!AE6=0,"",กรอกข้อมูลคะแนน!AE6)</f>
        <v/>
      </c>
      <c r="BH5" s="101" t="str">
        <f>IF(กรอกข้อมูลคะแนน!AF6=0,"",กรอกข้อมูลคะแนน!AF6)</f>
        <v/>
      </c>
      <c r="BI5" s="101" t="str">
        <f>IF(กรอกข้อมูลคะแนน!AG6=0,"",กรอกข้อมูลคะแนน!AG6)</f>
        <v/>
      </c>
      <c r="BJ5" s="101" t="str">
        <f>IF(กรอกข้อมูลคะแนน!AH6=0,"",กรอกข้อมูลคะแนน!AH6)</f>
        <v/>
      </c>
      <c r="BK5" s="101" t="str">
        <f>IF(กรอกข้อมูลคะแนน!AJ6=0,"",กรอกข้อมูลคะแนน!AJ6)</f>
        <v/>
      </c>
      <c r="BL5" s="101" t="str">
        <f>IF(กรอกข้อมูลคะแนน!AK6=0,"",กรอกข้อมูลคะแนน!AK6)</f>
        <v/>
      </c>
      <c r="BM5" s="101" t="str">
        <f>IF(กรอกข้อมูลคะแนน!AL6=0,"",กรอกข้อมูลคะแนน!AL6)</f>
        <v/>
      </c>
      <c r="BN5" s="101" t="str">
        <f>IF(กรอกข้อมูลคะแนน!AM6=0,"",กรอกข้อมูลคะแนน!AM6)</f>
        <v/>
      </c>
      <c r="BO5" s="80">
        <v>1</v>
      </c>
      <c r="BP5" s="99" t="str">
        <f>AP5</f>
        <v/>
      </c>
      <c r="BQ5" s="101" t="str">
        <f>IF(กรอกข้อมูลคะแนน!AN6=0,"",กรอกข้อมูลคะแนน!AN6)</f>
        <v/>
      </c>
      <c r="BR5" s="101" t="str">
        <f>IF(กรอกข้อมูลคะแนน!AO6=0,"",กรอกข้อมูลคะแนน!AO6)</f>
        <v/>
      </c>
      <c r="BS5" s="101" t="str">
        <f>IF(กรอกข้อมูลคะแนน!AP6=0,"",กรอกข้อมูลคะแนน!AP6)</f>
        <v/>
      </c>
      <c r="BT5" s="101" t="str">
        <f>IF(กรอกข้อมูลคะแนน!AR6=0,"",กรอกข้อมูลคะแนน!AR6)</f>
        <v/>
      </c>
      <c r="BU5" s="101" t="str">
        <f>IF(กรอกข้อมูลคะแนน!AS6=0,"",กรอกข้อมูลคะแนน!AS6)</f>
        <v/>
      </c>
      <c r="BV5" s="101" t="str">
        <f>IF(กรอกข้อมูลคะแนน!AT6=0,"",กรอกข้อมูลคะแนน!AT6)</f>
        <v/>
      </c>
      <c r="BW5" s="101" t="str">
        <f>IF(กรอกข้อมูลคะแนน!AU6=0,"",กรอกข้อมูลคะแนน!AU6)</f>
        <v/>
      </c>
      <c r="BX5" s="101" t="str">
        <f>IF(กรอกข้อมูลคะแนน!AV6=0,"",กรอกข้อมูลคะแนน!AV6)</f>
        <v/>
      </c>
      <c r="BY5" s="101" t="str">
        <f>IF(กรอกข้อมูลคะแนน!AW6=0,"",กรอกข้อมูลคะแนน!AW6)</f>
        <v/>
      </c>
      <c r="BZ5" s="101" t="str">
        <f>IF(กรอกข้อมูลคะแนน!AX6=0,"",กรอกข้อมูลคะแนน!AX6)</f>
        <v/>
      </c>
      <c r="CA5" s="80" t="str">
        <f>IF(กรอกข้อมูลคะแนน!AZ6=0,"",กรอกข้อมูลคะแนน!AZ6)</f>
        <v/>
      </c>
      <c r="CB5" s="80">
        <v>1</v>
      </c>
      <c r="CC5" s="68" t="str">
        <f>IF(กรอกข้อมูลคะแนน!BA6=0,"",กรอกข้อมูลคะแนน!BA6)</f>
        <v/>
      </c>
      <c r="CD5" s="68" t="str">
        <f>IF(กรอกข้อมูลคะแนน!BB6=0,"",กรอกข้อมูลคะแนน!BB6)</f>
        <v/>
      </c>
      <c r="CE5" s="143" t="str">
        <f>IF(กรอกข้อมูลคะแนน!BD6=0,"",กรอกข้อมูลคะแนน!BD6)</f>
        <v/>
      </c>
      <c r="CF5" s="143" t="str">
        <f>IF(กรอกข้อมูลคะแนน!BC6=0,"",กรอกข้อมูลคะแนน!BC6)</f>
        <v/>
      </c>
      <c r="CG5" s="143" t="str">
        <f t="shared" ref="CG5:CG49" si="0">IF(AND(CE5="",CF5=""),"",IF(CE5="ร","ร",IF(CF5="ร","ร",SUM(CE5:CF5))))</f>
        <v/>
      </c>
      <c r="CH5" s="143" t="str">
        <f>IF(กรอกข้อมูลคะแนน!BH6=0,"",กรอกข้อมูลคะแนน!BH6)</f>
        <v/>
      </c>
      <c r="CI5" s="143" t="str">
        <f>IF(กรอกข้อมูลคะแนน!BF6=0,"",กรอกข้อมูลคะแนน!BF6)</f>
        <v/>
      </c>
      <c r="CJ5" s="143" t="str">
        <f>IF(AND(CH5="",CI5=""),"",IF(CH5="ร","ร",IF(CI5="ร","ร",SUM(CH5:CI5))))</f>
        <v/>
      </c>
      <c r="CK5" s="81" t="str">
        <f>IF(CH5="","",IF(AND(CE5="",CH5=""),"",IF(CE5="ร","ร",IF(CH5="ร","ร",IF(CE5="",(0+CH5)/2,IF(CH5="",(CE5+0)/2,ROUNDDOWN((CE5+CH5)/2,1)))))))</f>
        <v/>
      </c>
      <c r="CL5" s="80" t="str">
        <f>IF(CI5="","",IF(AND(CF5="",CI5=""),"",IF(CF5="ร","ร",IF(CI5="ร","ร",IF(CF5="",(0+CI5)*0.8/2,IF(CI5="",(CF5+0)*0.8/2,ROUNDDOWN((CF5+CI5)*0.8/2,1)))))))</f>
        <v/>
      </c>
      <c r="CM5" s="81" t="str">
        <f>IF(กรอกข้อมูลคะแนน!BG6=0,"",กรอกข้อมูลคะแนน!BG6)</f>
        <v/>
      </c>
      <c r="CN5" s="133" t="str">
        <f t="shared" ref="CN5:CN48" si="1">IF(AND(CK5="",CL5=""),"",IF(CK5="ร","ร",IF(CL5="ร","ร",IF(CM5="ร","ร",SUM(CK5:CM5)))))</f>
        <v/>
      </c>
      <c r="CO5" s="68" t="str">
        <f>IF(CN5="","",IF(CN5="ร","ร",VLOOKUP(CN5,ช่วงคะแนน!$H$8:$I$15,2)))</f>
        <v/>
      </c>
      <c r="CP5" s="5"/>
      <c r="CQ5" s="78">
        <v>1</v>
      </c>
      <c r="CR5" s="68" t="str">
        <f>IF(กรอกข้อมูลคะแนน!CD6=0,"",กรอกข้อมูลคะแนน!CD6)</f>
        <v/>
      </c>
      <c r="CS5" s="68" t="str">
        <f>IF(กรอกข้อมูลคะแนน!CE6=0,"",กรอกข้อมูลคะแนน!CE6)</f>
        <v/>
      </c>
      <c r="CT5" s="68" t="str">
        <f>IF(กรอกข้อมูลคะแนน!CF6=0,"",กรอกข้อมูลคะแนน!CF6)</f>
        <v/>
      </c>
      <c r="CU5" s="68" t="str">
        <f>IF(กรอกข้อมูลคะแนน!CG6=0,"",กรอกข้อมูลคะแนน!CG6)</f>
        <v/>
      </c>
      <c r="CV5" s="68" t="str">
        <f>IF(กรอกข้อมูลคะแนน!CH6=0,"",กรอกข้อมูลคะแนน!CH6)</f>
        <v/>
      </c>
      <c r="CW5" s="68" t="str">
        <f>IF(กรอกข้อมูลคะแนน!CI6=0,"",กรอกข้อมูลคะแนน!CI6)</f>
        <v/>
      </c>
      <c r="CX5" s="68" t="str">
        <f>IF(กรอกข้อมูลคะแนน!CJ6=0,"",กรอกข้อมูลคะแนน!CJ6)</f>
        <v/>
      </c>
      <c r="CY5" s="68" t="str">
        <f>IF(กรอกข้อมูลคะแนน!CK6=0,"",กรอกข้อมูลคะแนน!CK6)</f>
        <v/>
      </c>
      <c r="CZ5" s="95" t="str">
        <f>IF(CR5="","",MODE(CR5:CY5))</f>
        <v/>
      </c>
      <c r="DA5" s="96"/>
      <c r="DB5" s="78">
        <v>1</v>
      </c>
      <c r="DC5" s="97" t="str">
        <f>IF(กรอกข้อมูลคะแนน!CM6=0,"",กรอกข้อมูลคะแนน!CM6)</f>
        <v/>
      </c>
      <c r="DD5" s="97" t="str">
        <f>IF(กรอกข้อมูลคะแนน!CN6=0,"",กรอกข้อมูลคะแนน!CN6)</f>
        <v/>
      </c>
      <c r="DE5" s="97" t="str">
        <f>IF(กรอกข้อมูลคะแนน!CO6=0,"",กรอกข้อมูลคะแนน!CO6)</f>
        <v/>
      </c>
      <c r="DF5" s="97" t="str">
        <f>IF(กรอกข้อมูลคะแนน!CP6=0,"",กรอกข้อมูลคะแนน!CP6)</f>
        <v/>
      </c>
      <c r="DG5" s="104" t="str">
        <f>IF(กรอกข้อมูลคะแนน!CQ6=0,"",กรอกข้อมูลคะแนน!CQ6)</f>
        <v/>
      </c>
      <c r="DH5" s="97" t="str">
        <f>IF(กรอกข้อมูลคะแนน!CR6=0,"",กรอกข้อมูลคะแนน!CR6)</f>
        <v/>
      </c>
      <c r="DI5" s="97" t="str">
        <f>IF(กรอกข้อมูลคะแนน!CS6=0,"",กรอกข้อมูลคะแนน!CS6)</f>
        <v/>
      </c>
      <c r="DJ5" s="97" t="str">
        <f>IF(กรอกข้อมูลคะแนน!CT6=0,"",กรอกข้อมูลคะแนน!CT6)</f>
        <v/>
      </c>
      <c r="DK5" s="97" t="str">
        <f>IF(กรอกข้อมูลคะแนน!CU6=0,"",กรอกข้อมูลคะแนน!CU6)</f>
        <v/>
      </c>
      <c r="DL5" s="104" t="str">
        <f>IF(กรอกข้อมูลคะแนน!CV6=0,"",กรอกข้อมูลคะแนน!CV6)</f>
        <v/>
      </c>
      <c r="DM5" s="97" t="str">
        <f>IF(กรอกข้อมูลคะแนน!CW6=0,"",กรอกข้อมูลคะแนน!CW6)</f>
        <v/>
      </c>
      <c r="DN5" s="97" t="str">
        <f>IF(กรอกข้อมูลคะแนน!CX6=0,"",กรอกข้อมูลคะแนน!CX6)</f>
        <v/>
      </c>
      <c r="DO5" s="97" t="str">
        <f>IF(กรอกข้อมูลคะแนน!CY6=0,"",กรอกข้อมูลคะแนน!CY6)</f>
        <v/>
      </c>
      <c r="DP5" s="97" t="str">
        <f>IF(กรอกข้อมูลคะแนน!CZ6=0,"",กรอกข้อมูลคะแนน!CZ6)</f>
        <v/>
      </c>
      <c r="DQ5" s="98" t="str">
        <f>IF(กรอกข้อมูลคะแนน!DA6=0,"",กรอกข้อมูลคะแนน!DA6)</f>
        <v/>
      </c>
      <c r="DR5" s="95" t="str">
        <f>IF(กรอกข้อมูลคะแนน!DB6=0,"",IF(กรอกข้อมูลคะแนน!DB6="ร","ร",IF(กรอกข้อมูลคะแนน!DB6&gt;7.9,3,IF(กรอกข้อมูลคะแนน!DB6&gt;5.9,2,IF(กรอกข้อมูลคะแนน!DB6&gt;4.9,1,0)))))</f>
        <v/>
      </c>
    </row>
    <row r="6" spans="1:122" ht="17.100000000000001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80">
        <v>2</v>
      </c>
      <c r="AC6" s="99" t="str">
        <f>IF(กรอกข้อมูลทั่วไป!AG5=0,"",กรอกข้อมูลทั่วไป!AG5)</f>
        <v/>
      </c>
      <c r="AD6" s="101" t="str">
        <f>IF(กรอกข้อมูลคะแนน!C7=0,"",กรอกข้อมูลคะแนน!C7)</f>
        <v/>
      </c>
      <c r="AE6" s="101" t="str">
        <f>IF(กรอกข้อมูลคะแนน!D7=0,"",กรอกข้อมูลคะแนน!D7)</f>
        <v/>
      </c>
      <c r="AF6" s="101" t="str">
        <f>IF(กรอกข้อมูลคะแนน!E7=0,"",กรอกข้อมูลคะแนน!E7)</f>
        <v/>
      </c>
      <c r="AG6" s="101" t="str">
        <f>IF(กรอกข้อมูลคะแนน!F7=0,"",กรอกข้อมูลคะแนน!F7)</f>
        <v/>
      </c>
      <c r="AH6" s="101" t="str">
        <f>IF(กรอกข้อมูลคะแนน!G7=0,"",กรอกข้อมูลคะแนน!G7)</f>
        <v/>
      </c>
      <c r="AI6" s="101" t="str">
        <f>IF(กรอกข้อมูลคะแนน!H7=0,"",กรอกข้อมูลคะแนน!H7)</f>
        <v/>
      </c>
      <c r="AJ6" s="101" t="str">
        <f>IF(กรอกข้อมูลคะแนน!I7=0,"",กรอกข้อมูลคะแนน!I7)</f>
        <v/>
      </c>
      <c r="AK6" s="101" t="str">
        <f>IF(กรอกข้อมูลคะแนน!K7=0,"",กรอกข้อมูลคะแนน!K7)</f>
        <v/>
      </c>
      <c r="AL6" s="101" t="str">
        <f>IF(กรอกข้อมูลคะแนน!L7=0,"",กรอกข้อมูลคะแนน!L7)</f>
        <v/>
      </c>
      <c r="AM6" s="101" t="str">
        <f>IF(กรอกข้อมูลคะแนน!M7=0,"",กรอกข้อมูลคะแนน!M7)</f>
        <v/>
      </c>
      <c r="AN6" s="101" t="str">
        <f>IF(กรอกข้อมูลคะแนน!N7=0,"",กรอกข้อมูลคะแนน!N7)</f>
        <v/>
      </c>
      <c r="AO6" s="80">
        <v>2</v>
      </c>
      <c r="AP6" s="99" t="str">
        <f>IF(กรอกข้อมูลทั่วไป!AG5=0,"",กรอกข้อมูลทั่วไป!AG5)</f>
        <v/>
      </c>
      <c r="AQ6" s="101" t="str">
        <f>IF(กรอกข้อมูลคะแนน!O7=0,"",กรอกข้อมูลคะแนน!O7)</f>
        <v/>
      </c>
      <c r="AR6" s="101" t="str">
        <f>IF(กรอกข้อมูลคะแนน!P7=0,"",กรอกข้อมูลคะแนน!P7)</f>
        <v/>
      </c>
      <c r="AS6" s="101" t="str">
        <f>IF(กรอกข้อมูลคะแนน!Q7=0,"",กรอกข้อมูลคะแนน!Q7)</f>
        <v/>
      </c>
      <c r="AT6" s="101" t="str">
        <f>IF(กรอกข้อมูลคะแนน!S7=0,"",กรอกข้อมูลคะแนน!S7)</f>
        <v/>
      </c>
      <c r="AU6" s="101" t="str">
        <f>IF(กรอกข้อมูลคะแนน!T7=0,"",กรอกข้อมูลคะแนน!T7)</f>
        <v/>
      </c>
      <c r="AV6" s="101" t="str">
        <f>IF(กรอกข้อมูลคะแนน!U7=0,"",กรอกข้อมูลคะแนน!U7)</f>
        <v/>
      </c>
      <c r="AW6" s="101" t="str">
        <f>IF(กรอกข้อมูลคะแนน!V7=0,"",กรอกข้อมูลคะแนน!V7)</f>
        <v/>
      </c>
      <c r="AX6" s="101" t="str">
        <f>IF(กรอกข้อมูลคะแนน!W7=0,"",กรอกข้อมูลคะแนน!W7)</f>
        <v/>
      </c>
      <c r="AY6" s="101" t="str">
        <f>IF(กรอกข้อมูลคะแนน!X7=0,"",กรอกข้อมูลคะแนน!X7)</f>
        <v/>
      </c>
      <c r="AZ6" s="101" t="str">
        <f>IF(กรอกข้อมูลคะแนน!Y7=0,"",กรอกข้อมูลคะแนน!Y7)</f>
        <v/>
      </c>
      <c r="BA6" s="80" t="str">
        <f>IF(กรอกข้อมูลคะแนน!AA7=0,"",กรอกข้อมูลคะแนน!AA7)</f>
        <v/>
      </c>
      <c r="BB6" s="80">
        <v>2</v>
      </c>
      <c r="BC6" s="99" t="str">
        <f>IF(กรอกข้อมูลทั่วไป!AG5=0,"",กรอกข้อมูลทั่วไป!AG5)</f>
        <v/>
      </c>
      <c r="BD6" s="101" t="str">
        <f>IF(กรอกข้อมูลคะแนน!AB7=0,"",กรอกข้อมูลคะแนน!AB7)</f>
        <v/>
      </c>
      <c r="BE6" s="101" t="str">
        <f>IF(กรอกข้อมูลคะแนน!AC7=0,"",กรอกข้อมูลคะแนน!AC7)</f>
        <v/>
      </c>
      <c r="BF6" s="101" t="str">
        <f>IF(กรอกข้อมูลคะแนน!AD7=0,"",กรอกข้อมูลคะแนน!AD7)</f>
        <v/>
      </c>
      <c r="BG6" s="101" t="str">
        <f>IF(กรอกข้อมูลคะแนน!AE7=0,"",กรอกข้อมูลคะแนน!AE7)</f>
        <v/>
      </c>
      <c r="BH6" s="101" t="str">
        <f>IF(กรอกข้อมูลคะแนน!AF7=0,"",กรอกข้อมูลคะแนน!AF7)</f>
        <v/>
      </c>
      <c r="BI6" s="101" t="str">
        <f>IF(กรอกข้อมูลคะแนน!AG7=0,"",กรอกข้อมูลคะแนน!AG7)</f>
        <v/>
      </c>
      <c r="BJ6" s="101" t="str">
        <f>IF(กรอกข้อมูลคะแนน!AH7=0,"",กรอกข้อมูลคะแนน!AH7)</f>
        <v/>
      </c>
      <c r="BK6" s="101" t="str">
        <f>IF(กรอกข้อมูลคะแนน!AJ7=0,"",กรอกข้อมูลคะแนน!AJ7)</f>
        <v/>
      </c>
      <c r="BL6" s="101" t="str">
        <f>IF(กรอกข้อมูลคะแนน!AK7=0,"",กรอกข้อมูลคะแนน!AK7)</f>
        <v/>
      </c>
      <c r="BM6" s="101" t="str">
        <f>IF(กรอกข้อมูลคะแนน!AL7=0,"",กรอกข้อมูลคะแนน!AL7)</f>
        <v/>
      </c>
      <c r="BN6" s="101" t="str">
        <f>IF(กรอกข้อมูลคะแนน!AM7=0,"",กรอกข้อมูลคะแนน!AM7)</f>
        <v/>
      </c>
      <c r="BO6" s="80">
        <v>2</v>
      </c>
      <c r="BP6" s="99" t="str">
        <f t="shared" ref="BP6:BP49" si="2">AP6</f>
        <v/>
      </c>
      <c r="BQ6" s="101" t="str">
        <f>IF(กรอกข้อมูลคะแนน!AN7=0,"",กรอกข้อมูลคะแนน!AN7)</f>
        <v/>
      </c>
      <c r="BR6" s="101" t="str">
        <f>IF(กรอกข้อมูลคะแนน!AO7=0,"",กรอกข้อมูลคะแนน!AO7)</f>
        <v/>
      </c>
      <c r="BS6" s="101" t="str">
        <f>IF(กรอกข้อมูลคะแนน!AP7=0,"",กรอกข้อมูลคะแนน!AP7)</f>
        <v/>
      </c>
      <c r="BT6" s="101" t="str">
        <f>IF(กรอกข้อมูลคะแนน!AR7=0,"",กรอกข้อมูลคะแนน!AR7)</f>
        <v/>
      </c>
      <c r="BU6" s="101" t="str">
        <f>IF(กรอกข้อมูลคะแนน!AS7=0,"",กรอกข้อมูลคะแนน!AS7)</f>
        <v/>
      </c>
      <c r="BV6" s="101" t="str">
        <f>IF(กรอกข้อมูลคะแนน!AT7=0,"",กรอกข้อมูลคะแนน!AT7)</f>
        <v/>
      </c>
      <c r="BW6" s="101" t="str">
        <f>IF(กรอกข้อมูลคะแนน!AU7=0,"",กรอกข้อมูลคะแนน!AU7)</f>
        <v/>
      </c>
      <c r="BX6" s="101" t="str">
        <f>IF(กรอกข้อมูลคะแนน!AV7=0,"",กรอกข้อมูลคะแนน!AV7)</f>
        <v/>
      </c>
      <c r="BY6" s="101" t="str">
        <f>IF(กรอกข้อมูลคะแนน!AW7=0,"",กรอกข้อมูลคะแนน!AW7)</f>
        <v/>
      </c>
      <c r="BZ6" s="101" t="str">
        <f>IF(กรอกข้อมูลคะแนน!AX7=0,"",กรอกข้อมูลคะแนน!AX7)</f>
        <v/>
      </c>
      <c r="CA6" s="80" t="str">
        <f>IF(กรอกข้อมูลคะแนน!AZ7=0,"",กรอกข้อมูลคะแนน!AZ7)</f>
        <v/>
      </c>
      <c r="CB6" s="80">
        <v>2</v>
      </c>
      <c r="CC6" s="68" t="str">
        <f>IF(กรอกข้อมูลคะแนน!BA7=0,"",กรอกข้อมูลคะแนน!BA7)</f>
        <v/>
      </c>
      <c r="CD6" s="68" t="str">
        <f>IF(กรอกข้อมูลคะแนน!BB7=0,"",กรอกข้อมูลคะแนน!BB7)</f>
        <v/>
      </c>
      <c r="CE6" s="143" t="str">
        <f>IF(กรอกข้อมูลคะแนน!BD7=0,"",กรอกข้อมูลคะแนน!BD7)</f>
        <v/>
      </c>
      <c r="CF6" s="143" t="str">
        <f>IF(กรอกข้อมูลคะแนน!BC7=0,"",กรอกข้อมูลคะแนน!BC7)</f>
        <v/>
      </c>
      <c r="CG6" s="143" t="str">
        <f t="shared" si="0"/>
        <v/>
      </c>
      <c r="CH6" s="143" t="str">
        <f>IF(กรอกข้อมูลคะแนน!BH7=0,"",กรอกข้อมูลคะแนน!BH7)</f>
        <v/>
      </c>
      <c r="CI6" s="143" t="str">
        <f>IF(กรอกข้อมูลคะแนน!BF7=0,"",กรอกข้อมูลคะแนน!BF7)</f>
        <v/>
      </c>
      <c r="CJ6" s="143" t="str">
        <f t="shared" ref="CJ6:CJ49" si="3">IF(AND(CH6="",CI6=""),"",IF(CH6="ร","ร",IF(CI6="ร","ร",SUM(CH6:CI6))))</f>
        <v/>
      </c>
      <c r="CK6" s="81" t="str">
        <f t="shared" ref="CK6:CK48" si="4">IF(CH6="","",IF(AND(CE6="",CH6=""),"",IF(CE6="ร","ร",IF(CH6="ร","ร",IF(CE6="",(0+CH6)/2,IF(CH6="",(CE6+0)/2,ROUNDDOWN((CE6+CH6)/2,1)))))))</f>
        <v/>
      </c>
      <c r="CL6" s="80" t="str">
        <f t="shared" ref="CL6:CL48" si="5">IF(CI6="","",IF(AND(CF6="",CI6=""),"",IF(CF6="ร","ร",IF(CI6="ร","ร",IF(CF6="",(0+CI6)*0.8/2,IF(CI6="",(CF6+0)*0.8/2,ROUNDDOWN((CF6+CI6)*0.8/2,1)))))))</f>
        <v/>
      </c>
      <c r="CM6" s="81" t="str">
        <f>IF(กรอกข้อมูลคะแนน!BG7=0,"",กรอกข้อมูลคะแนน!BG7)</f>
        <v/>
      </c>
      <c r="CN6" s="133" t="str">
        <f t="shared" si="1"/>
        <v/>
      </c>
      <c r="CO6" s="68" t="str">
        <f>IF(CN6="","",IF(CN6="ร","ร",VLOOKUP(CN6,ช่วงคะแนน!$H$8:$I$15,2)))</f>
        <v/>
      </c>
      <c r="CP6" s="5"/>
      <c r="CQ6" s="80">
        <v>2</v>
      </c>
      <c r="CR6" s="68" t="str">
        <f>IF(กรอกข้อมูลคะแนน!CD7=0,"",กรอกข้อมูลคะแนน!CD7)</f>
        <v/>
      </c>
      <c r="CS6" s="68" t="str">
        <f>IF(กรอกข้อมูลคะแนน!CE7=0,"",กรอกข้อมูลคะแนน!CE7)</f>
        <v/>
      </c>
      <c r="CT6" s="68" t="str">
        <f>IF(กรอกข้อมูลคะแนน!CF7=0,"",กรอกข้อมูลคะแนน!CF7)</f>
        <v/>
      </c>
      <c r="CU6" s="68" t="str">
        <f>IF(กรอกข้อมูลคะแนน!CG7=0,"",กรอกข้อมูลคะแนน!CG7)</f>
        <v/>
      </c>
      <c r="CV6" s="68" t="str">
        <f>IF(กรอกข้อมูลคะแนน!CH7=0,"",กรอกข้อมูลคะแนน!CH7)</f>
        <v/>
      </c>
      <c r="CW6" s="68" t="str">
        <f>IF(กรอกข้อมูลคะแนน!CI7=0,"",กรอกข้อมูลคะแนน!CI7)</f>
        <v/>
      </c>
      <c r="CX6" s="68" t="str">
        <f>IF(กรอกข้อมูลคะแนน!CJ7=0,"",กรอกข้อมูลคะแนน!CJ7)</f>
        <v/>
      </c>
      <c r="CY6" s="68" t="str">
        <f>IF(กรอกข้อมูลคะแนน!CK7=0,"",กรอกข้อมูลคะแนน!CK7)</f>
        <v/>
      </c>
      <c r="CZ6" s="95" t="str">
        <f t="shared" ref="CZ6:CZ49" si="6">IF(CR6="","",MODE(CR6:CY6))</f>
        <v/>
      </c>
      <c r="DA6" s="96"/>
      <c r="DB6" s="80">
        <v>2</v>
      </c>
      <c r="DC6" s="97" t="str">
        <f>IF(กรอกข้อมูลคะแนน!CM7=0,"",กรอกข้อมูลคะแนน!CM7)</f>
        <v/>
      </c>
      <c r="DD6" s="97" t="str">
        <f>IF(กรอกข้อมูลคะแนน!CN7=0,"",กรอกข้อมูลคะแนน!CN7)</f>
        <v/>
      </c>
      <c r="DE6" s="97" t="str">
        <f>IF(กรอกข้อมูลคะแนน!CO7=0,"",กรอกข้อมูลคะแนน!CO7)</f>
        <v/>
      </c>
      <c r="DF6" s="97" t="str">
        <f>IF(กรอกข้อมูลคะแนน!CP7=0,"",กรอกข้อมูลคะแนน!CP7)</f>
        <v/>
      </c>
      <c r="DG6" s="104" t="str">
        <f>IF(กรอกข้อมูลคะแนน!CQ7=0,"",กรอกข้อมูลคะแนน!CQ7)</f>
        <v/>
      </c>
      <c r="DH6" s="97" t="str">
        <f>IF(กรอกข้อมูลคะแนน!CR7=0,"",กรอกข้อมูลคะแนน!CR7)</f>
        <v/>
      </c>
      <c r="DI6" s="97" t="str">
        <f>IF(กรอกข้อมูลคะแนน!CS7=0,"",กรอกข้อมูลคะแนน!CS7)</f>
        <v/>
      </c>
      <c r="DJ6" s="97" t="str">
        <f>IF(กรอกข้อมูลคะแนน!CT7=0,"",กรอกข้อมูลคะแนน!CT7)</f>
        <v/>
      </c>
      <c r="DK6" s="97" t="str">
        <f>IF(กรอกข้อมูลคะแนน!CU7=0,"",กรอกข้อมูลคะแนน!CU7)</f>
        <v/>
      </c>
      <c r="DL6" s="104" t="str">
        <f>IF(กรอกข้อมูลคะแนน!CV7=0,"",กรอกข้อมูลคะแนน!CV7)</f>
        <v/>
      </c>
      <c r="DM6" s="97" t="str">
        <f>IF(กรอกข้อมูลคะแนน!CW7=0,"",กรอกข้อมูลคะแนน!CW7)</f>
        <v/>
      </c>
      <c r="DN6" s="97" t="str">
        <f>IF(กรอกข้อมูลคะแนน!CX7=0,"",กรอกข้อมูลคะแนน!CX7)</f>
        <v/>
      </c>
      <c r="DO6" s="97" t="str">
        <f>IF(กรอกข้อมูลคะแนน!CY7=0,"",กรอกข้อมูลคะแนน!CY7)</f>
        <v/>
      </c>
      <c r="DP6" s="97" t="str">
        <f>IF(กรอกข้อมูลคะแนน!CZ7=0,"",กรอกข้อมูลคะแนน!CZ7)</f>
        <v/>
      </c>
      <c r="DQ6" s="98" t="str">
        <f>IF(กรอกข้อมูลคะแนน!DA7=0,"",กรอกข้อมูลคะแนน!DA7)</f>
        <v/>
      </c>
      <c r="DR6" s="95" t="str">
        <f>IF(กรอกข้อมูลคะแนน!DB7=0,"",IF(กรอกข้อมูลคะแนน!DB7="ร","ร",IF(กรอกข้อมูลคะแนน!DB7&gt;7.9,3,IF(กรอกข้อมูลคะแนน!DB7&gt;5.9,2,IF(กรอกข้อมูลคะแนน!DB7&gt;4.9,1,0)))))</f>
        <v/>
      </c>
    </row>
    <row r="7" spans="1:122" ht="17.100000000000001" customHeight="1" x14ac:dyDescent="0.2">
      <c r="A7" s="446" t="s">
        <v>65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80">
        <v>3</v>
      </c>
      <c r="AC7" s="99" t="str">
        <f>IF(กรอกข้อมูลทั่วไป!AG6=0,"",กรอกข้อมูลทั่วไป!AG6)</f>
        <v/>
      </c>
      <c r="AD7" s="101" t="str">
        <f>IF(กรอกข้อมูลคะแนน!C8=0,"",กรอกข้อมูลคะแนน!C8)</f>
        <v/>
      </c>
      <c r="AE7" s="101" t="str">
        <f>IF(กรอกข้อมูลคะแนน!D8=0,"",กรอกข้อมูลคะแนน!D8)</f>
        <v/>
      </c>
      <c r="AF7" s="101" t="str">
        <f>IF(กรอกข้อมูลคะแนน!E8=0,"",กรอกข้อมูลคะแนน!E8)</f>
        <v/>
      </c>
      <c r="AG7" s="101" t="str">
        <f>IF(กรอกข้อมูลคะแนน!F8=0,"",กรอกข้อมูลคะแนน!F8)</f>
        <v/>
      </c>
      <c r="AH7" s="101" t="str">
        <f>IF(กรอกข้อมูลคะแนน!G8=0,"",กรอกข้อมูลคะแนน!G8)</f>
        <v/>
      </c>
      <c r="AI7" s="101" t="str">
        <f>IF(กรอกข้อมูลคะแนน!H8=0,"",กรอกข้อมูลคะแนน!H8)</f>
        <v/>
      </c>
      <c r="AJ7" s="101" t="str">
        <f>IF(กรอกข้อมูลคะแนน!I8=0,"",กรอกข้อมูลคะแนน!I8)</f>
        <v/>
      </c>
      <c r="AK7" s="101" t="str">
        <f>IF(กรอกข้อมูลคะแนน!K8=0,"",กรอกข้อมูลคะแนน!K8)</f>
        <v/>
      </c>
      <c r="AL7" s="101" t="str">
        <f>IF(กรอกข้อมูลคะแนน!L8=0,"",กรอกข้อมูลคะแนน!L8)</f>
        <v/>
      </c>
      <c r="AM7" s="101" t="str">
        <f>IF(กรอกข้อมูลคะแนน!M8=0,"",กรอกข้อมูลคะแนน!M8)</f>
        <v/>
      </c>
      <c r="AN7" s="101" t="str">
        <f>IF(กรอกข้อมูลคะแนน!N8=0,"",กรอกข้อมูลคะแนน!N8)</f>
        <v/>
      </c>
      <c r="AO7" s="80">
        <v>3</v>
      </c>
      <c r="AP7" s="99" t="str">
        <f>IF(กรอกข้อมูลทั่วไป!AG6=0,"",กรอกข้อมูลทั่วไป!AG6)</f>
        <v/>
      </c>
      <c r="AQ7" s="101" t="str">
        <f>IF(กรอกข้อมูลคะแนน!O8=0,"",กรอกข้อมูลคะแนน!O8)</f>
        <v/>
      </c>
      <c r="AR7" s="101" t="str">
        <f>IF(กรอกข้อมูลคะแนน!P8=0,"",กรอกข้อมูลคะแนน!P8)</f>
        <v/>
      </c>
      <c r="AS7" s="101" t="str">
        <f>IF(กรอกข้อมูลคะแนน!Q8=0,"",กรอกข้อมูลคะแนน!Q8)</f>
        <v/>
      </c>
      <c r="AT7" s="101" t="str">
        <f>IF(กรอกข้อมูลคะแนน!S8=0,"",กรอกข้อมูลคะแนน!S8)</f>
        <v/>
      </c>
      <c r="AU7" s="101" t="str">
        <f>IF(กรอกข้อมูลคะแนน!T8=0,"",กรอกข้อมูลคะแนน!T8)</f>
        <v/>
      </c>
      <c r="AV7" s="101" t="str">
        <f>IF(กรอกข้อมูลคะแนน!U8=0,"",กรอกข้อมูลคะแนน!U8)</f>
        <v/>
      </c>
      <c r="AW7" s="101" t="str">
        <f>IF(กรอกข้อมูลคะแนน!V8=0,"",กรอกข้อมูลคะแนน!V8)</f>
        <v/>
      </c>
      <c r="AX7" s="101" t="str">
        <f>IF(กรอกข้อมูลคะแนน!W8=0,"",กรอกข้อมูลคะแนน!W8)</f>
        <v/>
      </c>
      <c r="AY7" s="101" t="str">
        <f>IF(กรอกข้อมูลคะแนน!X8=0,"",กรอกข้อมูลคะแนน!X8)</f>
        <v/>
      </c>
      <c r="AZ7" s="101" t="str">
        <f>IF(กรอกข้อมูลคะแนน!Y8=0,"",กรอกข้อมูลคะแนน!Y8)</f>
        <v/>
      </c>
      <c r="BA7" s="80" t="str">
        <f>IF(กรอกข้อมูลคะแนน!AA8=0,"",กรอกข้อมูลคะแนน!AA8)</f>
        <v/>
      </c>
      <c r="BB7" s="80">
        <v>3</v>
      </c>
      <c r="BC7" s="99" t="str">
        <f>IF(กรอกข้อมูลทั่วไป!AG6=0,"",กรอกข้อมูลทั่วไป!AG6)</f>
        <v/>
      </c>
      <c r="BD7" s="101" t="str">
        <f>IF(กรอกข้อมูลคะแนน!AB8=0,"",กรอกข้อมูลคะแนน!AB8)</f>
        <v/>
      </c>
      <c r="BE7" s="101" t="str">
        <f>IF(กรอกข้อมูลคะแนน!AC8=0,"",กรอกข้อมูลคะแนน!AC8)</f>
        <v/>
      </c>
      <c r="BF7" s="101" t="str">
        <f>IF(กรอกข้อมูลคะแนน!AD8=0,"",กรอกข้อมูลคะแนน!AD8)</f>
        <v/>
      </c>
      <c r="BG7" s="101" t="str">
        <f>IF(กรอกข้อมูลคะแนน!AE8=0,"",กรอกข้อมูลคะแนน!AE8)</f>
        <v/>
      </c>
      <c r="BH7" s="101" t="str">
        <f>IF(กรอกข้อมูลคะแนน!AF8=0,"",กรอกข้อมูลคะแนน!AF8)</f>
        <v/>
      </c>
      <c r="BI7" s="101" t="str">
        <f>IF(กรอกข้อมูลคะแนน!AG8=0,"",กรอกข้อมูลคะแนน!AG8)</f>
        <v/>
      </c>
      <c r="BJ7" s="101" t="str">
        <f>IF(กรอกข้อมูลคะแนน!AH8=0,"",กรอกข้อมูลคะแนน!AH8)</f>
        <v/>
      </c>
      <c r="BK7" s="101" t="str">
        <f>IF(กรอกข้อมูลคะแนน!AJ8=0,"",กรอกข้อมูลคะแนน!AJ8)</f>
        <v/>
      </c>
      <c r="BL7" s="101" t="str">
        <f>IF(กรอกข้อมูลคะแนน!AK8=0,"",กรอกข้อมูลคะแนน!AK8)</f>
        <v/>
      </c>
      <c r="BM7" s="101" t="str">
        <f>IF(กรอกข้อมูลคะแนน!AL8=0,"",กรอกข้อมูลคะแนน!AL8)</f>
        <v/>
      </c>
      <c r="BN7" s="101" t="str">
        <f>IF(กรอกข้อมูลคะแนน!AM8=0,"",กรอกข้อมูลคะแนน!AM8)</f>
        <v/>
      </c>
      <c r="BO7" s="80">
        <v>3</v>
      </c>
      <c r="BP7" s="99" t="str">
        <f t="shared" si="2"/>
        <v/>
      </c>
      <c r="BQ7" s="101" t="str">
        <f>IF(กรอกข้อมูลคะแนน!AN8=0,"",กรอกข้อมูลคะแนน!AN8)</f>
        <v/>
      </c>
      <c r="BR7" s="101" t="str">
        <f>IF(กรอกข้อมูลคะแนน!AO8=0,"",กรอกข้อมูลคะแนน!AO8)</f>
        <v/>
      </c>
      <c r="BS7" s="101" t="str">
        <f>IF(กรอกข้อมูลคะแนน!AP8=0,"",กรอกข้อมูลคะแนน!AP8)</f>
        <v/>
      </c>
      <c r="BT7" s="101" t="str">
        <f>IF(กรอกข้อมูลคะแนน!AR8=0,"",กรอกข้อมูลคะแนน!AR8)</f>
        <v/>
      </c>
      <c r="BU7" s="101" t="str">
        <f>IF(กรอกข้อมูลคะแนน!AS8=0,"",กรอกข้อมูลคะแนน!AS8)</f>
        <v/>
      </c>
      <c r="BV7" s="101" t="str">
        <f>IF(กรอกข้อมูลคะแนน!AT8=0,"",กรอกข้อมูลคะแนน!AT8)</f>
        <v/>
      </c>
      <c r="BW7" s="101" t="str">
        <f>IF(กรอกข้อมูลคะแนน!AU8=0,"",กรอกข้อมูลคะแนน!AU8)</f>
        <v/>
      </c>
      <c r="BX7" s="101" t="str">
        <f>IF(กรอกข้อมูลคะแนน!AV8=0,"",กรอกข้อมูลคะแนน!AV8)</f>
        <v/>
      </c>
      <c r="BY7" s="101" t="str">
        <f>IF(กรอกข้อมูลคะแนน!AW8=0,"",กรอกข้อมูลคะแนน!AW8)</f>
        <v/>
      </c>
      <c r="BZ7" s="101" t="str">
        <f>IF(กรอกข้อมูลคะแนน!AX8=0,"",กรอกข้อมูลคะแนน!AX8)</f>
        <v/>
      </c>
      <c r="CA7" s="80" t="str">
        <f>IF(กรอกข้อมูลคะแนน!AZ8=0,"",กรอกข้อมูลคะแนน!AZ8)</f>
        <v/>
      </c>
      <c r="CB7" s="80">
        <v>3</v>
      </c>
      <c r="CC7" s="68" t="str">
        <f>IF(กรอกข้อมูลคะแนน!BA8=0,"",กรอกข้อมูลคะแนน!BA8)</f>
        <v/>
      </c>
      <c r="CD7" s="68" t="str">
        <f>IF(กรอกข้อมูลคะแนน!BB8=0,"",กรอกข้อมูลคะแนน!BB8)</f>
        <v/>
      </c>
      <c r="CE7" s="143" t="str">
        <f>IF(กรอกข้อมูลคะแนน!BD8=0,"",กรอกข้อมูลคะแนน!BD8)</f>
        <v/>
      </c>
      <c r="CF7" s="143" t="str">
        <f>IF(กรอกข้อมูลคะแนน!BC8=0,"",กรอกข้อมูลคะแนน!BC8)</f>
        <v/>
      </c>
      <c r="CG7" s="143" t="str">
        <f t="shared" si="0"/>
        <v/>
      </c>
      <c r="CH7" s="143" t="str">
        <f>IF(กรอกข้อมูลคะแนน!BH8=0,"",กรอกข้อมูลคะแนน!BH8)</f>
        <v/>
      </c>
      <c r="CI7" s="143" t="str">
        <f>IF(กรอกข้อมูลคะแนน!BF8=0,"",กรอกข้อมูลคะแนน!BF8)</f>
        <v/>
      </c>
      <c r="CJ7" s="143" t="str">
        <f t="shared" si="3"/>
        <v/>
      </c>
      <c r="CK7" s="81" t="str">
        <f t="shared" si="4"/>
        <v/>
      </c>
      <c r="CL7" s="80" t="str">
        <f t="shared" si="5"/>
        <v/>
      </c>
      <c r="CM7" s="81" t="str">
        <f>IF(กรอกข้อมูลคะแนน!BG8=0,"",กรอกข้อมูลคะแนน!BG8)</f>
        <v/>
      </c>
      <c r="CN7" s="133" t="str">
        <f t="shared" si="1"/>
        <v/>
      </c>
      <c r="CO7" s="68" t="str">
        <f>IF(CN7="","",IF(CN7="ร","ร",VLOOKUP(CN7,ช่วงคะแนน!$H$8:$I$15,2)))</f>
        <v/>
      </c>
      <c r="CP7" s="5"/>
      <c r="CQ7" s="80">
        <v>3</v>
      </c>
      <c r="CR7" s="68" t="str">
        <f>IF(กรอกข้อมูลคะแนน!CD8=0,"",กรอกข้อมูลคะแนน!CD8)</f>
        <v/>
      </c>
      <c r="CS7" s="68" t="str">
        <f>IF(กรอกข้อมูลคะแนน!CE8=0,"",กรอกข้อมูลคะแนน!CE8)</f>
        <v/>
      </c>
      <c r="CT7" s="68" t="str">
        <f>IF(กรอกข้อมูลคะแนน!CF8=0,"",กรอกข้อมูลคะแนน!CF8)</f>
        <v/>
      </c>
      <c r="CU7" s="68" t="str">
        <f>IF(กรอกข้อมูลคะแนน!CG8=0,"",กรอกข้อมูลคะแนน!CG8)</f>
        <v/>
      </c>
      <c r="CV7" s="68" t="str">
        <f>IF(กรอกข้อมูลคะแนน!CH8=0,"",กรอกข้อมูลคะแนน!CH8)</f>
        <v/>
      </c>
      <c r="CW7" s="68" t="str">
        <f>IF(กรอกข้อมูลคะแนน!CI8=0,"",กรอกข้อมูลคะแนน!CI8)</f>
        <v/>
      </c>
      <c r="CX7" s="68" t="str">
        <f>IF(กรอกข้อมูลคะแนน!CJ8=0,"",กรอกข้อมูลคะแนน!CJ8)</f>
        <v/>
      </c>
      <c r="CY7" s="68" t="str">
        <f>IF(กรอกข้อมูลคะแนน!CK8=0,"",กรอกข้อมูลคะแนน!CK8)</f>
        <v/>
      </c>
      <c r="CZ7" s="95" t="str">
        <f t="shared" si="6"/>
        <v/>
      </c>
      <c r="DA7" s="96"/>
      <c r="DB7" s="80">
        <v>3</v>
      </c>
      <c r="DC7" s="97" t="str">
        <f>IF(กรอกข้อมูลคะแนน!CM8=0,"",กรอกข้อมูลคะแนน!CM8)</f>
        <v/>
      </c>
      <c r="DD7" s="97" t="str">
        <f>IF(กรอกข้อมูลคะแนน!CN8=0,"",กรอกข้อมูลคะแนน!CN8)</f>
        <v/>
      </c>
      <c r="DE7" s="97" t="str">
        <f>IF(กรอกข้อมูลคะแนน!CO8=0,"",กรอกข้อมูลคะแนน!CO8)</f>
        <v/>
      </c>
      <c r="DF7" s="97" t="str">
        <f>IF(กรอกข้อมูลคะแนน!CP8=0,"",กรอกข้อมูลคะแนน!CP8)</f>
        <v/>
      </c>
      <c r="DG7" s="104" t="str">
        <f>IF(กรอกข้อมูลคะแนน!CQ8=0,"",กรอกข้อมูลคะแนน!CQ8)</f>
        <v/>
      </c>
      <c r="DH7" s="97" t="str">
        <f>IF(กรอกข้อมูลคะแนน!CR8=0,"",กรอกข้อมูลคะแนน!CR8)</f>
        <v/>
      </c>
      <c r="DI7" s="97" t="str">
        <f>IF(กรอกข้อมูลคะแนน!CS8=0,"",กรอกข้อมูลคะแนน!CS8)</f>
        <v/>
      </c>
      <c r="DJ7" s="97" t="str">
        <f>IF(กรอกข้อมูลคะแนน!CT8=0,"",กรอกข้อมูลคะแนน!CT8)</f>
        <v/>
      </c>
      <c r="DK7" s="97" t="str">
        <f>IF(กรอกข้อมูลคะแนน!CU8=0,"",กรอกข้อมูลคะแนน!CU8)</f>
        <v/>
      </c>
      <c r="DL7" s="104" t="str">
        <f>IF(กรอกข้อมูลคะแนน!CV8=0,"",กรอกข้อมูลคะแนน!CV8)</f>
        <v/>
      </c>
      <c r="DM7" s="97" t="str">
        <f>IF(กรอกข้อมูลคะแนน!CW8=0,"",กรอกข้อมูลคะแนน!CW8)</f>
        <v/>
      </c>
      <c r="DN7" s="97" t="str">
        <f>IF(กรอกข้อมูลคะแนน!CX8=0,"",กรอกข้อมูลคะแนน!CX8)</f>
        <v/>
      </c>
      <c r="DO7" s="97" t="str">
        <f>IF(กรอกข้อมูลคะแนน!CY8=0,"",กรอกข้อมูลคะแนน!CY8)</f>
        <v/>
      </c>
      <c r="DP7" s="97" t="str">
        <f>IF(กรอกข้อมูลคะแนน!CZ8=0,"",กรอกข้อมูลคะแนน!CZ8)</f>
        <v/>
      </c>
      <c r="DQ7" s="98" t="str">
        <f>IF(กรอกข้อมูลคะแนน!DA8=0,"",กรอกข้อมูลคะแนน!DA8)</f>
        <v/>
      </c>
      <c r="DR7" s="95" t="str">
        <f>IF(กรอกข้อมูลคะแนน!DB8=0,"",IF(กรอกข้อมูลคะแนน!DB8="ร","ร",IF(กรอกข้อมูลคะแนน!DB8&gt;7.9,3,IF(กรอกข้อมูลคะแนน!DB8&gt;5.9,2,IF(กรอกข้อมูลคะแนน!DB8&gt;4.9,1,0)))))</f>
        <v/>
      </c>
    </row>
    <row r="8" spans="1:122" ht="17.100000000000001" customHeight="1" x14ac:dyDescent="0.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80">
        <v>4</v>
      </c>
      <c r="AC8" s="99" t="str">
        <f>IF(กรอกข้อมูลทั่วไป!AG7=0,"",กรอกข้อมูลทั่วไป!AG7)</f>
        <v/>
      </c>
      <c r="AD8" s="101" t="str">
        <f>IF(กรอกข้อมูลคะแนน!C9=0,"",กรอกข้อมูลคะแนน!C9)</f>
        <v/>
      </c>
      <c r="AE8" s="101" t="str">
        <f>IF(กรอกข้อมูลคะแนน!D9=0,"",กรอกข้อมูลคะแนน!D9)</f>
        <v/>
      </c>
      <c r="AF8" s="101" t="str">
        <f>IF(กรอกข้อมูลคะแนน!E9=0,"",กรอกข้อมูลคะแนน!E9)</f>
        <v/>
      </c>
      <c r="AG8" s="101" t="str">
        <f>IF(กรอกข้อมูลคะแนน!F9=0,"",กรอกข้อมูลคะแนน!F9)</f>
        <v/>
      </c>
      <c r="AH8" s="101" t="str">
        <f>IF(กรอกข้อมูลคะแนน!G9=0,"",กรอกข้อมูลคะแนน!G9)</f>
        <v/>
      </c>
      <c r="AI8" s="101" t="str">
        <f>IF(กรอกข้อมูลคะแนน!H9=0,"",กรอกข้อมูลคะแนน!H9)</f>
        <v/>
      </c>
      <c r="AJ8" s="101" t="str">
        <f>IF(กรอกข้อมูลคะแนน!I9=0,"",กรอกข้อมูลคะแนน!I9)</f>
        <v/>
      </c>
      <c r="AK8" s="101" t="str">
        <f>IF(กรอกข้อมูลคะแนน!K9=0,"",กรอกข้อมูลคะแนน!K9)</f>
        <v/>
      </c>
      <c r="AL8" s="101" t="str">
        <f>IF(กรอกข้อมูลคะแนน!L9=0,"",กรอกข้อมูลคะแนน!L9)</f>
        <v/>
      </c>
      <c r="AM8" s="101" t="str">
        <f>IF(กรอกข้อมูลคะแนน!M9=0,"",กรอกข้อมูลคะแนน!M9)</f>
        <v/>
      </c>
      <c r="AN8" s="101" t="str">
        <f>IF(กรอกข้อมูลคะแนน!N9=0,"",กรอกข้อมูลคะแนน!N9)</f>
        <v/>
      </c>
      <c r="AO8" s="80">
        <v>4</v>
      </c>
      <c r="AP8" s="99" t="str">
        <f>IF(กรอกข้อมูลทั่วไป!AG7=0,"",กรอกข้อมูลทั่วไป!AG7)</f>
        <v/>
      </c>
      <c r="AQ8" s="101" t="str">
        <f>IF(กรอกข้อมูลคะแนน!O9=0,"",กรอกข้อมูลคะแนน!O9)</f>
        <v/>
      </c>
      <c r="AR8" s="101" t="str">
        <f>IF(กรอกข้อมูลคะแนน!P9=0,"",กรอกข้อมูลคะแนน!P9)</f>
        <v/>
      </c>
      <c r="AS8" s="101" t="str">
        <f>IF(กรอกข้อมูลคะแนน!Q9=0,"",กรอกข้อมูลคะแนน!Q9)</f>
        <v/>
      </c>
      <c r="AT8" s="101" t="str">
        <f>IF(กรอกข้อมูลคะแนน!S9=0,"",กรอกข้อมูลคะแนน!S9)</f>
        <v/>
      </c>
      <c r="AU8" s="101" t="str">
        <f>IF(กรอกข้อมูลคะแนน!T9=0,"",กรอกข้อมูลคะแนน!T9)</f>
        <v/>
      </c>
      <c r="AV8" s="101" t="str">
        <f>IF(กรอกข้อมูลคะแนน!U9=0,"",กรอกข้อมูลคะแนน!U9)</f>
        <v/>
      </c>
      <c r="AW8" s="101" t="str">
        <f>IF(กรอกข้อมูลคะแนน!V9=0,"",กรอกข้อมูลคะแนน!V9)</f>
        <v/>
      </c>
      <c r="AX8" s="101" t="str">
        <f>IF(กรอกข้อมูลคะแนน!W9=0,"",กรอกข้อมูลคะแนน!W9)</f>
        <v/>
      </c>
      <c r="AY8" s="101" t="str">
        <f>IF(กรอกข้อมูลคะแนน!X9=0,"",กรอกข้อมูลคะแนน!X9)</f>
        <v/>
      </c>
      <c r="AZ8" s="101" t="str">
        <f>IF(กรอกข้อมูลคะแนน!Y9=0,"",กรอกข้อมูลคะแนน!Y9)</f>
        <v/>
      </c>
      <c r="BA8" s="80" t="str">
        <f>IF(กรอกข้อมูลคะแนน!AA9=0,"",กรอกข้อมูลคะแนน!AA9)</f>
        <v/>
      </c>
      <c r="BB8" s="80">
        <v>4</v>
      </c>
      <c r="BC8" s="99" t="str">
        <f>IF(กรอกข้อมูลทั่วไป!AG7=0,"",กรอกข้อมูลทั่วไป!AG7)</f>
        <v/>
      </c>
      <c r="BD8" s="101" t="str">
        <f>IF(กรอกข้อมูลคะแนน!AB9=0,"",กรอกข้อมูลคะแนน!AB9)</f>
        <v/>
      </c>
      <c r="BE8" s="101" t="str">
        <f>IF(กรอกข้อมูลคะแนน!AC9=0,"",กรอกข้อมูลคะแนน!AC9)</f>
        <v/>
      </c>
      <c r="BF8" s="101" t="str">
        <f>IF(กรอกข้อมูลคะแนน!AD9=0,"",กรอกข้อมูลคะแนน!AD9)</f>
        <v/>
      </c>
      <c r="BG8" s="101" t="str">
        <f>IF(กรอกข้อมูลคะแนน!AE9=0,"",กรอกข้อมูลคะแนน!AE9)</f>
        <v/>
      </c>
      <c r="BH8" s="101" t="str">
        <f>IF(กรอกข้อมูลคะแนน!AF9=0,"",กรอกข้อมูลคะแนน!AF9)</f>
        <v/>
      </c>
      <c r="BI8" s="101" t="str">
        <f>IF(กรอกข้อมูลคะแนน!AG9=0,"",กรอกข้อมูลคะแนน!AG9)</f>
        <v/>
      </c>
      <c r="BJ8" s="101" t="str">
        <f>IF(กรอกข้อมูลคะแนน!AH9=0,"",กรอกข้อมูลคะแนน!AH9)</f>
        <v/>
      </c>
      <c r="BK8" s="101" t="str">
        <f>IF(กรอกข้อมูลคะแนน!AJ9=0,"",กรอกข้อมูลคะแนน!AJ9)</f>
        <v/>
      </c>
      <c r="BL8" s="101" t="str">
        <f>IF(กรอกข้อมูลคะแนน!AK9=0,"",กรอกข้อมูลคะแนน!AK9)</f>
        <v/>
      </c>
      <c r="BM8" s="101" t="str">
        <f>IF(กรอกข้อมูลคะแนน!AL9=0,"",กรอกข้อมูลคะแนน!AL9)</f>
        <v/>
      </c>
      <c r="BN8" s="101" t="str">
        <f>IF(กรอกข้อมูลคะแนน!AM9=0,"",กรอกข้อมูลคะแนน!AM9)</f>
        <v/>
      </c>
      <c r="BO8" s="80">
        <v>4</v>
      </c>
      <c r="BP8" s="99" t="str">
        <f t="shared" si="2"/>
        <v/>
      </c>
      <c r="BQ8" s="101" t="str">
        <f>IF(กรอกข้อมูลคะแนน!AN9=0,"",กรอกข้อมูลคะแนน!AN9)</f>
        <v/>
      </c>
      <c r="BR8" s="101" t="str">
        <f>IF(กรอกข้อมูลคะแนน!AO9=0,"",กรอกข้อมูลคะแนน!AO9)</f>
        <v/>
      </c>
      <c r="BS8" s="101" t="str">
        <f>IF(กรอกข้อมูลคะแนน!AP9=0,"",กรอกข้อมูลคะแนน!AP9)</f>
        <v/>
      </c>
      <c r="BT8" s="101" t="str">
        <f>IF(กรอกข้อมูลคะแนน!AR9=0,"",กรอกข้อมูลคะแนน!AR9)</f>
        <v/>
      </c>
      <c r="BU8" s="101" t="str">
        <f>IF(กรอกข้อมูลคะแนน!AS9=0,"",กรอกข้อมูลคะแนน!AS9)</f>
        <v/>
      </c>
      <c r="BV8" s="101" t="str">
        <f>IF(กรอกข้อมูลคะแนน!AT9=0,"",กรอกข้อมูลคะแนน!AT9)</f>
        <v/>
      </c>
      <c r="BW8" s="101" t="str">
        <f>IF(กรอกข้อมูลคะแนน!AU9=0,"",กรอกข้อมูลคะแนน!AU9)</f>
        <v/>
      </c>
      <c r="BX8" s="101" t="str">
        <f>IF(กรอกข้อมูลคะแนน!AV9=0,"",กรอกข้อมูลคะแนน!AV9)</f>
        <v/>
      </c>
      <c r="BY8" s="101" t="str">
        <f>IF(กรอกข้อมูลคะแนน!AW9=0,"",กรอกข้อมูลคะแนน!AW9)</f>
        <v/>
      </c>
      <c r="BZ8" s="101" t="str">
        <f>IF(กรอกข้อมูลคะแนน!AX9=0,"",กรอกข้อมูลคะแนน!AX9)</f>
        <v/>
      </c>
      <c r="CA8" s="80" t="str">
        <f>IF(กรอกข้อมูลคะแนน!AZ9=0,"",กรอกข้อมูลคะแนน!AZ9)</f>
        <v/>
      </c>
      <c r="CB8" s="80">
        <v>4</v>
      </c>
      <c r="CC8" s="68" t="str">
        <f>IF(กรอกข้อมูลคะแนน!BA9=0,"",กรอกข้อมูลคะแนน!BA9)</f>
        <v/>
      </c>
      <c r="CD8" s="68" t="str">
        <f>IF(กรอกข้อมูลคะแนน!BB9=0,"",กรอกข้อมูลคะแนน!BB9)</f>
        <v/>
      </c>
      <c r="CE8" s="143" t="str">
        <f>IF(กรอกข้อมูลคะแนน!BD9=0,"",กรอกข้อมูลคะแนน!BD9)</f>
        <v/>
      </c>
      <c r="CF8" s="143" t="str">
        <f>IF(กรอกข้อมูลคะแนน!BC9=0,"",กรอกข้อมูลคะแนน!BC9)</f>
        <v/>
      </c>
      <c r="CG8" s="143" t="str">
        <f t="shared" si="0"/>
        <v/>
      </c>
      <c r="CH8" s="143" t="str">
        <f>IF(กรอกข้อมูลคะแนน!BH9=0,"",กรอกข้อมูลคะแนน!BH9)</f>
        <v/>
      </c>
      <c r="CI8" s="143" t="str">
        <f>IF(กรอกข้อมูลคะแนน!BF9=0,"",กรอกข้อมูลคะแนน!BF9)</f>
        <v/>
      </c>
      <c r="CJ8" s="143" t="str">
        <f t="shared" si="3"/>
        <v/>
      </c>
      <c r="CK8" s="81" t="str">
        <f t="shared" si="4"/>
        <v/>
      </c>
      <c r="CL8" s="80" t="str">
        <f t="shared" si="5"/>
        <v/>
      </c>
      <c r="CM8" s="81" t="str">
        <f>IF(กรอกข้อมูลคะแนน!BG9=0,"",กรอกข้อมูลคะแนน!BG9)</f>
        <v/>
      </c>
      <c r="CN8" s="133" t="str">
        <f t="shared" si="1"/>
        <v/>
      </c>
      <c r="CO8" s="68" t="str">
        <f>IF(CN8="","",IF(CN8="ร","ร",VLOOKUP(CN8,ช่วงคะแนน!$H$8:$I$15,2)))</f>
        <v/>
      </c>
      <c r="CP8" s="5"/>
      <c r="CQ8" s="80">
        <v>4</v>
      </c>
      <c r="CR8" s="68" t="str">
        <f>IF(กรอกข้อมูลคะแนน!CD9=0,"",กรอกข้อมูลคะแนน!CD9)</f>
        <v/>
      </c>
      <c r="CS8" s="68" t="str">
        <f>IF(กรอกข้อมูลคะแนน!CE9=0,"",กรอกข้อมูลคะแนน!CE9)</f>
        <v/>
      </c>
      <c r="CT8" s="68" t="str">
        <f>IF(กรอกข้อมูลคะแนน!CF9=0,"",กรอกข้อมูลคะแนน!CF9)</f>
        <v/>
      </c>
      <c r="CU8" s="68" t="str">
        <f>IF(กรอกข้อมูลคะแนน!CG9=0,"",กรอกข้อมูลคะแนน!CG9)</f>
        <v/>
      </c>
      <c r="CV8" s="68" t="str">
        <f>IF(กรอกข้อมูลคะแนน!CH9=0,"",กรอกข้อมูลคะแนน!CH9)</f>
        <v/>
      </c>
      <c r="CW8" s="68" t="str">
        <f>IF(กรอกข้อมูลคะแนน!CI9=0,"",กรอกข้อมูลคะแนน!CI9)</f>
        <v/>
      </c>
      <c r="CX8" s="68" t="str">
        <f>IF(กรอกข้อมูลคะแนน!CJ9=0,"",กรอกข้อมูลคะแนน!CJ9)</f>
        <v/>
      </c>
      <c r="CY8" s="68" t="str">
        <f>IF(กรอกข้อมูลคะแนน!CK9=0,"",กรอกข้อมูลคะแนน!CK9)</f>
        <v/>
      </c>
      <c r="CZ8" s="95" t="str">
        <f t="shared" si="6"/>
        <v/>
      </c>
      <c r="DA8" s="96"/>
      <c r="DB8" s="80">
        <v>4</v>
      </c>
      <c r="DC8" s="97" t="str">
        <f>IF(กรอกข้อมูลคะแนน!CM9=0,"",กรอกข้อมูลคะแนน!CM9)</f>
        <v/>
      </c>
      <c r="DD8" s="97" t="str">
        <f>IF(กรอกข้อมูลคะแนน!CN9=0,"",กรอกข้อมูลคะแนน!CN9)</f>
        <v/>
      </c>
      <c r="DE8" s="97" t="str">
        <f>IF(กรอกข้อมูลคะแนน!CO9=0,"",กรอกข้อมูลคะแนน!CO9)</f>
        <v/>
      </c>
      <c r="DF8" s="97" t="str">
        <f>IF(กรอกข้อมูลคะแนน!CP9=0,"",กรอกข้อมูลคะแนน!CP9)</f>
        <v/>
      </c>
      <c r="DG8" s="104" t="str">
        <f>IF(กรอกข้อมูลคะแนน!CQ9=0,"",กรอกข้อมูลคะแนน!CQ9)</f>
        <v/>
      </c>
      <c r="DH8" s="97" t="str">
        <f>IF(กรอกข้อมูลคะแนน!CR9=0,"",กรอกข้อมูลคะแนน!CR9)</f>
        <v/>
      </c>
      <c r="DI8" s="97" t="str">
        <f>IF(กรอกข้อมูลคะแนน!CS9=0,"",กรอกข้อมูลคะแนน!CS9)</f>
        <v/>
      </c>
      <c r="DJ8" s="97" t="str">
        <f>IF(กรอกข้อมูลคะแนน!CT9=0,"",กรอกข้อมูลคะแนน!CT9)</f>
        <v/>
      </c>
      <c r="DK8" s="97" t="str">
        <f>IF(กรอกข้อมูลคะแนน!CU9=0,"",กรอกข้อมูลคะแนน!CU9)</f>
        <v/>
      </c>
      <c r="DL8" s="104" t="str">
        <f>IF(กรอกข้อมูลคะแนน!CV9=0,"",กรอกข้อมูลคะแนน!CV9)</f>
        <v/>
      </c>
      <c r="DM8" s="97" t="str">
        <f>IF(กรอกข้อมูลคะแนน!CW9=0,"",กรอกข้อมูลคะแนน!CW9)</f>
        <v/>
      </c>
      <c r="DN8" s="97" t="str">
        <f>IF(กรอกข้อมูลคะแนน!CX9=0,"",กรอกข้อมูลคะแนน!CX9)</f>
        <v/>
      </c>
      <c r="DO8" s="97" t="str">
        <f>IF(กรอกข้อมูลคะแนน!CY9=0,"",กรอกข้อมูลคะแนน!CY9)</f>
        <v/>
      </c>
      <c r="DP8" s="97" t="str">
        <f>IF(กรอกข้อมูลคะแนน!CZ9=0,"",กรอกข้อมูลคะแนน!CZ9)</f>
        <v/>
      </c>
      <c r="DQ8" s="98" t="str">
        <f>IF(กรอกข้อมูลคะแนน!DA9=0,"",กรอกข้อมูลคะแนน!DA9)</f>
        <v/>
      </c>
      <c r="DR8" s="95" t="str">
        <f>IF(กรอกข้อมูลคะแนน!DB9=0,"",IF(กรอกข้อมูลคะแนน!DB9="ร","ร",IF(กรอกข้อมูลคะแนน!DB9&gt;7.9,3,IF(กรอกข้อมูลคะแนน!DB9&gt;5.9,2,IF(กรอกข้อมูลคะแนน!DB9&gt;4.9,1,0)))))</f>
        <v/>
      </c>
    </row>
    <row r="9" spans="1:122" ht="16.5" customHeight="1" x14ac:dyDescent="0.2">
      <c r="A9" s="442" t="s">
        <v>66</v>
      </c>
      <c r="B9" s="442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80">
        <v>5</v>
      </c>
      <c r="AC9" s="99" t="str">
        <f>IF(กรอกข้อมูลทั่วไป!AG8=0,"",กรอกข้อมูลทั่วไป!AG8)</f>
        <v/>
      </c>
      <c r="AD9" s="101" t="str">
        <f>IF(กรอกข้อมูลคะแนน!C10=0,"",กรอกข้อมูลคะแนน!C10)</f>
        <v/>
      </c>
      <c r="AE9" s="101" t="str">
        <f>IF(กรอกข้อมูลคะแนน!D10=0,"",กรอกข้อมูลคะแนน!D10)</f>
        <v/>
      </c>
      <c r="AF9" s="101" t="str">
        <f>IF(กรอกข้อมูลคะแนน!E10=0,"",กรอกข้อมูลคะแนน!E10)</f>
        <v/>
      </c>
      <c r="AG9" s="101" t="str">
        <f>IF(กรอกข้อมูลคะแนน!F10=0,"",กรอกข้อมูลคะแนน!F10)</f>
        <v/>
      </c>
      <c r="AH9" s="101" t="str">
        <f>IF(กรอกข้อมูลคะแนน!G10=0,"",กรอกข้อมูลคะแนน!G10)</f>
        <v/>
      </c>
      <c r="AI9" s="101" t="str">
        <f>IF(กรอกข้อมูลคะแนน!H10=0,"",กรอกข้อมูลคะแนน!H10)</f>
        <v/>
      </c>
      <c r="AJ9" s="101" t="str">
        <f>IF(กรอกข้อมูลคะแนน!I10=0,"",กรอกข้อมูลคะแนน!I10)</f>
        <v/>
      </c>
      <c r="AK9" s="101" t="str">
        <f>IF(กรอกข้อมูลคะแนน!K10=0,"",กรอกข้อมูลคะแนน!K10)</f>
        <v/>
      </c>
      <c r="AL9" s="101" t="str">
        <f>IF(กรอกข้อมูลคะแนน!L10=0,"",กรอกข้อมูลคะแนน!L10)</f>
        <v/>
      </c>
      <c r="AM9" s="101" t="str">
        <f>IF(กรอกข้อมูลคะแนน!M10=0,"",กรอกข้อมูลคะแนน!M10)</f>
        <v/>
      </c>
      <c r="AN9" s="101" t="str">
        <f>IF(กรอกข้อมูลคะแนน!N10=0,"",กรอกข้อมูลคะแนน!N10)</f>
        <v/>
      </c>
      <c r="AO9" s="80">
        <v>5</v>
      </c>
      <c r="AP9" s="99" t="str">
        <f>IF(กรอกข้อมูลทั่วไป!AG8=0,"",กรอกข้อมูลทั่วไป!AG8)</f>
        <v/>
      </c>
      <c r="AQ9" s="101" t="str">
        <f>IF(กรอกข้อมูลคะแนน!O10=0,"",กรอกข้อมูลคะแนน!O10)</f>
        <v/>
      </c>
      <c r="AR9" s="101" t="str">
        <f>IF(กรอกข้อมูลคะแนน!P10=0,"",กรอกข้อมูลคะแนน!P10)</f>
        <v/>
      </c>
      <c r="AS9" s="101" t="str">
        <f>IF(กรอกข้อมูลคะแนน!Q10=0,"",กรอกข้อมูลคะแนน!Q10)</f>
        <v/>
      </c>
      <c r="AT9" s="101" t="str">
        <f>IF(กรอกข้อมูลคะแนน!S10=0,"",กรอกข้อมูลคะแนน!S10)</f>
        <v/>
      </c>
      <c r="AU9" s="101" t="str">
        <f>IF(กรอกข้อมูลคะแนน!T10=0,"",กรอกข้อมูลคะแนน!T10)</f>
        <v/>
      </c>
      <c r="AV9" s="101" t="str">
        <f>IF(กรอกข้อมูลคะแนน!U10=0,"",กรอกข้อมูลคะแนน!U10)</f>
        <v/>
      </c>
      <c r="AW9" s="101" t="str">
        <f>IF(กรอกข้อมูลคะแนน!V10=0,"",กรอกข้อมูลคะแนน!V10)</f>
        <v/>
      </c>
      <c r="AX9" s="101" t="str">
        <f>IF(กรอกข้อมูลคะแนน!W10=0,"",กรอกข้อมูลคะแนน!W10)</f>
        <v/>
      </c>
      <c r="AY9" s="101" t="str">
        <f>IF(กรอกข้อมูลคะแนน!X10=0,"",กรอกข้อมูลคะแนน!X10)</f>
        <v/>
      </c>
      <c r="AZ9" s="101" t="str">
        <f>IF(กรอกข้อมูลคะแนน!Y10=0,"",กรอกข้อมูลคะแนน!Y10)</f>
        <v/>
      </c>
      <c r="BA9" s="80" t="str">
        <f>IF(กรอกข้อมูลคะแนน!AA10=0,"",กรอกข้อมูลคะแนน!AA10)</f>
        <v/>
      </c>
      <c r="BB9" s="80">
        <v>5</v>
      </c>
      <c r="BC9" s="99" t="str">
        <f>IF(กรอกข้อมูลทั่วไป!AG8=0,"",กรอกข้อมูลทั่วไป!AG8)</f>
        <v/>
      </c>
      <c r="BD9" s="101" t="str">
        <f>IF(กรอกข้อมูลคะแนน!AB10=0,"",กรอกข้อมูลคะแนน!AB10)</f>
        <v/>
      </c>
      <c r="BE9" s="101" t="str">
        <f>IF(กรอกข้อมูลคะแนน!AC10=0,"",กรอกข้อมูลคะแนน!AC10)</f>
        <v/>
      </c>
      <c r="BF9" s="101" t="str">
        <f>IF(กรอกข้อมูลคะแนน!AD10=0,"",กรอกข้อมูลคะแนน!AD10)</f>
        <v/>
      </c>
      <c r="BG9" s="101" t="str">
        <f>IF(กรอกข้อมูลคะแนน!AE10=0,"",กรอกข้อมูลคะแนน!AE10)</f>
        <v/>
      </c>
      <c r="BH9" s="101" t="str">
        <f>IF(กรอกข้อมูลคะแนน!AF10=0,"",กรอกข้อมูลคะแนน!AF10)</f>
        <v/>
      </c>
      <c r="BI9" s="101" t="str">
        <f>IF(กรอกข้อมูลคะแนน!AG10=0,"",กรอกข้อมูลคะแนน!AG10)</f>
        <v/>
      </c>
      <c r="BJ9" s="101" t="str">
        <f>IF(กรอกข้อมูลคะแนน!AH10=0,"",กรอกข้อมูลคะแนน!AH10)</f>
        <v/>
      </c>
      <c r="BK9" s="101" t="str">
        <f>IF(กรอกข้อมูลคะแนน!AJ10=0,"",กรอกข้อมูลคะแนน!AJ10)</f>
        <v/>
      </c>
      <c r="BL9" s="101" t="str">
        <f>IF(กรอกข้อมูลคะแนน!AK10=0,"",กรอกข้อมูลคะแนน!AK10)</f>
        <v/>
      </c>
      <c r="BM9" s="101" t="str">
        <f>IF(กรอกข้อมูลคะแนน!AL10=0,"",กรอกข้อมูลคะแนน!AL10)</f>
        <v/>
      </c>
      <c r="BN9" s="101" t="str">
        <f>IF(กรอกข้อมูลคะแนน!AM10=0,"",กรอกข้อมูลคะแนน!AM10)</f>
        <v/>
      </c>
      <c r="BO9" s="80">
        <v>5</v>
      </c>
      <c r="BP9" s="99" t="str">
        <f t="shared" si="2"/>
        <v/>
      </c>
      <c r="BQ9" s="101" t="str">
        <f>IF(กรอกข้อมูลคะแนน!AN10=0,"",กรอกข้อมูลคะแนน!AN10)</f>
        <v/>
      </c>
      <c r="BR9" s="101" t="str">
        <f>IF(กรอกข้อมูลคะแนน!AO10=0,"",กรอกข้อมูลคะแนน!AO10)</f>
        <v/>
      </c>
      <c r="BS9" s="101" t="str">
        <f>IF(กรอกข้อมูลคะแนน!AP10=0,"",กรอกข้อมูลคะแนน!AP10)</f>
        <v/>
      </c>
      <c r="BT9" s="101" t="str">
        <f>IF(กรอกข้อมูลคะแนน!AR10=0,"",กรอกข้อมูลคะแนน!AR10)</f>
        <v/>
      </c>
      <c r="BU9" s="101" t="str">
        <f>IF(กรอกข้อมูลคะแนน!AS10=0,"",กรอกข้อมูลคะแนน!AS10)</f>
        <v/>
      </c>
      <c r="BV9" s="101" t="str">
        <f>IF(กรอกข้อมูลคะแนน!AT10=0,"",กรอกข้อมูลคะแนน!AT10)</f>
        <v/>
      </c>
      <c r="BW9" s="101" t="str">
        <f>IF(กรอกข้อมูลคะแนน!AU10=0,"",กรอกข้อมูลคะแนน!AU10)</f>
        <v/>
      </c>
      <c r="BX9" s="101" t="str">
        <f>IF(กรอกข้อมูลคะแนน!AV10=0,"",กรอกข้อมูลคะแนน!AV10)</f>
        <v/>
      </c>
      <c r="BY9" s="101" t="str">
        <f>IF(กรอกข้อมูลคะแนน!AW10=0,"",กรอกข้อมูลคะแนน!AW10)</f>
        <v/>
      </c>
      <c r="BZ9" s="101" t="str">
        <f>IF(กรอกข้อมูลคะแนน!AX10=0,"",กรอกข้อมูลคะแนน!AX10)</f>
        <v/>
      </c>
      <c r="CA9" s="80" t="str">
        <f>IF(กรอกข้อมูลคะแนน!AZ10=0,"",กรอกข้อมูลคะแนน!AZ10)</f>
        <v/>
      </c>
      <c r="CB9" s="80">
        <v>5</v>
      </c>
      <c r="CC9" s="68" t="str">
        <f>IF(กรอกข้อมูลคะแนน!BA10=0,"",กรอกข้อมูลคะแนน!BA10)</f>
        <v/>
      </c>
      <c r="CD9" s="68" t="str">
        <f>IF(กรอกข้อมูลคะแนน!BB10=0,"",กรอกข้อมูลคะแนน!BB10)</f>
        <v/>
      </c>
      <c r="CE9" s="143" t="str">
        <f>IF(กรอกข้อมูลคะแนน!BD10=0,"",กรอกข้อมูลคะแนน!BD10)</f>
        <v/>
      </c>
      <c r="CF9" s="143" t="str">
        <f>IF(กรอกข้อมูลคะแนน!BC10=0,"",กรอกข้อมูลคะแนน!BC10)</f>
        <v/>
      </c>
      <c r="CG9" s="143" t="str">
        <f t="shared" si="0"/>
        <v/>
      </c>
      <c r="CH9" s="143" t="str">
        <f>IF(กรอกข้อมูลคะแนน!BH10=0,"",กรอกข้อมูลคะแนน!BH10)</f>
        <v/>
      </c>
      <c r="CI9" s="143" t="str">
        <f>IF(กรอกข้อมูลคะแนน!BF10=0,"",กรอกข้อมูลคะแนน!BF10)</f>
        <v/>
      </c>
      <c r="CJ9" s="143" t="str">
        <f t="shared" si="3"/>
        <v/>
      </c>
      <c r="CK9" s="81" t="str">
        <f t="shared" si="4"/>
        <v/>
      </c>
      <c r="CL9" s="80" t="str">
        <f t="shared" si="5"/>
        <v/>
      </c>
      <c r="CM9" s="81" t="str">
        <f>IF(กรอกข้อมูลคะแนน!BG10=0,"",กรอกข้อมูลคะแนน!BG10)</f>
        <v/>
      </c>
      <c r="CN9" s="133" t="str">
        <f t="shared" si="1"/>
        <v/>
      </c>
      <c r="CO9" s="68" t="str">
        <f>IF(CN9="","",IF(CN9="ร","ร",VLOOKUP(CN9,ช่วงคะแนน!$H$8:$I$15,2)))</f>
        <v/>
      </c>
      <c r="CP9" s="5"/>
      <c r="CQ9" s="80">
        <v>5</v>
      </c>
      <c r="CR9" s="68" t="str">
        <f>IF(กรอกข้อมูลคะแนน!CD10=0,"",กรอกข้อมูลคะแนน!CD10)</f>
        <v/>
      </c>
      <c r="CS9" s="68" t="str">
        <f>IF(กรอกข้อมูลคะแนน!CE10=0,"",กรอกข้อมูลคะแนน!CE10)</f>
        <v/>
      </c>
      <c r="CT9" s="68" t="str">
        <f>IF(กรอกข้อมูลคะแนน!CF10=0,"",กรอกข้อมูลคะแนน!CF10)</f>
        <v/>
      </c>
      <c r="CU9" s="68" t="str">
        <f>IF(กรอกข้อมูลคะแนน!CG10=0,"",กรอกข้อมูลคะแนน!CG10)</f>
        <v/>
      </c>
      <c r="CV9" s="68" t="str">
        <f>IF(กรอกข้อมูลคะแนน!CH10=0,"",กรอกข้อมูลคะแนน!CH10)</f>
        <v/>
      </c>
      <c r="CW9" s="68" t="str">
        <f>IF(กรอกข้อมูลคะแนน!CI10=0,"",กรอกข้อมูลคะแนน!CI10)</f>
        <v/>
      </c>
      <c r="CX9" s="68" t="str">
        <f>IF(กรอกข้อมูลคะแนน!CJ10=0,"",กรอกข้อมูลคะแนน!CJ10)</f>
        <v/>
      </c>
      <c r="CY9" s="68" t="str">
        <f>IF(กรอกข้อมูลคะแนน!CK10=0,"",กรอกข้อมูลคะแนน!CK10)</f>
        <v/>
      </c>
      <c r="CZ9" s="95" t="str">
        <f t="shared" si="6"/>
        <v/>
      </c>
      <c r="DA9" s="96"/>
      <c r="DB9" s="80">
        <v>5</v>
      </c>
      <c r="DC9" s="97" t="str">
        <f>IF(กรอกข้อมูลคะแนน!CM10=0,"",กรอกข้อมูลคะแนน!CM10)</f>
        <v/>
      </c>
      <c r="DD9" s="97" t="str">
        <f>IF(กรอกข้อมูลคะแนน!CN10=0,"",กรอกข้อมูลคะแนน!CN10)</f>
        <v/>
      </c>
      <c r="DE9" s="97" t="str">
        <f>IF(กรอกข้อมูลคะแนน!CO10=0,"",กรอกข้อมูลคะแนน!CO10)</f>
        <v/>
      </c>
      <c r="DF9" s="97" t="str">
        <f>IF(กรอกข้อมูลคะแนน!CP10=0,"",กรอกข้อมูลคะแนน!CP10)</f>
        <v/>
      </c>
      <c r="DG9" s="104" t="str">
        <f>IF(กรอกข้อมูลคะแนน!CQ10=0,"",กรอกข้อมูลคะแนน!CQ10)</f>
        <v/>
      </c>
      <c r="DH9" s="97" t="str">
        <f>IF(กรอกข้อมูลคะแนน!CR10=0,"",กรอกข้อมูลคะแนน!CR10)</f>
        <v/>
      </c>
      <c r="DI9" s="97" t="str">
        <f>IF(กรอกข้อมูลคะแนน!CS10=0,"",กรอกข้อมูลคะแนน!CS10)</f>
        <v/>
      </c>
      <c r="DJ9" s="97" t="str">
        <f>IF(กรอกข้อมูลคะแนน!CT10=0,"",กรอกข้อมูลคะแนน!CT10)</f>
        <v/>
      </c>
      <c r="DK9" s="97" t="str">
        <f>IF(กรอกข้อมูลคะแนน!CU10=0,"",กรอกข้อมูลคะแนน!CU10)</f>
        <v/>
      </c>
      <c r="DL9" s="104" t="str">
        <f>IF(กรอกข้อมูลคะแนน!CV10=0,"",กรอกข้อมูลคะแนน!CV10)</f>
        <v/>
      </c>
      <c r="DM9" s="97" t="str">
        <f>IF(กรอกข้อมูลคะแนน!CW10=0,"",กรอกข้อมูลคะแนน!CW10)</f>
        <v/>
      </c>
      <c r="DN9" s="97" t="str">
        <f>IF(กรอกข้อมูลคะแนน!CX10=0,"",กรอกข้อมูลคะแนน!CX10)</f>
        <v/>
      </c>
      <c r="DO9" s="97" t="str">
        <f>IF(กรอกข้อมูลคะแนน!CY10=0,"",กรอกข้อมูลคะแนน!CY10)</f>
        <v/>
      </c>
      <c r="DP9" s="97" t="str">
        <f>IF(กรอกข้อมูลคะแนน!CZ10=0,"",กรอกข้อมูลคะแนน!CZ10)</f>
        <v/>
      </c>
      <c r="DQ9" s="98" t="str">
        <f>IF(กรอกข้อมูลคะแนน!DA10=0,"",กรอกข้อมูลคะแนน!DA10)</f>
        <v/>
      </c>
      <c r="DR9" s="95" t="str">
        <f>IF(กรอกข้อมูลคะแนน!DB10=0,"",IF(กรอกข้อมูลคะแนน!DB10="ร","ร",IF(กรอกข้อมูลคะแนน!DB10&gt;7.9,3,IF(กรอกข้อมูลคะแนน!DB10&gt;5.9,2,IF(กรอกข้อมูลคะแนน!DB10&gt;4.9,1,0)))))</f>
        <v/>
      </c>
    </row>
    <row r="10" spans="1:122" ht="17.100000000000001" customHeight="1" x14ac:dyDescent="0.2">
      <c r="A10" s="442"/>
      <c r="B10" s="442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442"/>
      <c r="AB10" s="80">
        <v>6</v>
      </c>
      <c r="AC10" s="99" t="str">
        <f>IF(กรอกข้อมูลทั่วไป!AG9=0,"",กรอกข้อมูลทั่วไป!AG9)</f>
        <v/>
      </c>
      <c r="AD10" s="101" t="str">
        <f>IF(กรอกข้อมูลคะแนน!C11=0,"",กรอกข้อมูลคะแนน!C11)</f>
        <v/>
      </c>
      <c r="AE10" s="101" t="str">
        <f>IF(กรอกข้อมูลคะแนน!D11=0,"",กรอกข้อมูลคะแนน!D11)</f>
        <v/>
      </c>
      <c r="AF10" s="101" t="str">
        <f>IF(กรอกข้อมูลคะแนน!E11=0,"",กรอกข้อมูลคะแนน!E11)</f>
        <v/>
      </c>
      <c r="AG10" s="101" t="str">
        <f>IF(กรอกข้อมูลคะแนน!F11=0,"",กรอกข้อมูลคะแนน!F11)</f>
        <v/>
      </c>
      <c r="AH10" s="101" t="str">
        <f>IF(กรอกข้อมูลคะแนน!G11=0,"",กรอกข้อมูลคะแนน!G11)</f>
        <v/>
      </c>
      <c r="AI10" s="101" t="str">
        <f>IF(กรอกข้อมูลคะแนน!H11=0,"",กรอกข้อมูลคะแนน!H11)</f>
        <v/>
      </c>
      <c r="AJ10" s="101" t="str">
        <f>IF(กรอกข้อมูลคะแนน!I11=0,"",กรอกข้อมูลคะแนน!I11)</f>
        <v/>
      </c>
      <c r="AK10" s="101" t="str">
        <f>IF(กรอกข้อมูลคะแนน!K11=0,"",กรอกข้อมูลคะแนน!K11)</f>
        <v/>
      </c>
      <c r="AL10" s="101" t="str">
        <f>IF(กรอกข้อมูลคะแนน!L11=0,"",กรอกข้อมูลคะแนน!L11)</f>
        <v/>
      </c>
      <c r="AM10" s="101" t="str">
        <f>IF(กรอกข้อมูลคะแนน!M11=0,"",กรอกข้อมูลคะแนน!M11)</f>
        <v/>
      </c>
      <c r="AN10" s="101" t="str">
        <f>IF(กรอกข้อมูลคะแนน!N11=0,"",กรอกข้อมูลคะแนน!N11)</f>
        <v/>
      </c>
      <c r="AO10" s="80">
        <v>6</v>
      </c>
      <c r="AP10" s="99" t="str">
        <f>IF(กรอกข้อมูลทั่วไป!AG9=0,"",กรอกข้อมูลทั่วไป!AG9)</f>
        <v/>
      </c>
      <c r="AQ10" s="101" t="str">
        <f>IF(กรอกข้อมูลคะแนน!O11=0,"",กรอกข้อมูลคะแนน!O11)</f>
        <v/>
      </c>
      <c r="AR10" s="101" t="str">
        <f>IF(กรอกข้อมูลคะแนน!P11=0,"",กรอกข้อมูลคะแนน!P11)</f>
        <v/>
      </c>
      <c r="AS10" s="101" t="str">
        <f>IF(กรอกข้อมูลคะแนน!Q11=0,"",กรอกข้อมูลคะแนน!Q11)</f>
        <v/>
      </c>
      <c r="AT10" s="101" t="str">
        <f>IF(กรอกข้อมูลคะแนน!S11=0,"",กรอกข้อมูลคะแนน!S11)</f>
        <v/>
      </c>
      <c r="AU10" s="101" t="str">
        <f>IF(กรอกข้อมูลคะแนน!T11=0,"",กรอกข้อมูลคะแนน!T11)</f>
        <v/>
      </c>
      <c r="AV10" s="101" t="str">
        <f>IF(กรอกข้อมูลคะแนน!U11=0,"",กรอกข้อมูลคะแนน!U11)</f>
        <v/>
      </c>
      <c r="AW10" s="101" t="str">
        <f>IF(กรอกข้อมูลคะแนน!V11=0,"",กรอกข้อมูลคะแนน!V11)</f>
        <v/>
      </c>
      <c r="AX10" s="101" t="str">
        <f>IF(กรอกข้อมูลคะแนน!W11=0,"",กรอกข้อมูลคะแนน!W11)</f>
        <v/>
      </c>
      <c r="AY10" s="101" t="str">
        <f>IF(กรอกข้อมูลคะแนน!X11=0,"",กรอกข้อมูลคะแนน!X11)</f>
        <v/>
      </c>
      <c r="AZ10" s="101" t="str">
        <f>IF(กรอกข้อมูลคะแนน!Y11=0,"",กรอกข้อมูลคะแนน!Y11)</f>
        <v/>
      </c>
      <c r="BA10" s="80" t="str">
        <f>IF(กรอกข้อมูลคะแนน!AA11=0,"",กรอกข้อมูลคะแนน!AA11)</f>
        <v/>
      </c>
      <c r="BB10" s="80">
        <v>6</v>
      </c>
      <c r="BC10" s="99" t="str">
        <f>IF(กรอกข้อมูลทั่วไป!AG9=0,"",กรอกข้อมูลทั่วไป!AG9)</f>
        <v/>
      </c>
      <c r="BD10" s="101" t="str">
        <f>IF(กรอกข้อมูลคะแนน!AB11=0,"",กรอกข้อมูลคะแนน!AB11)</f>
        <v/>
      </c>
      <c r="BE10" s="101" t="str">
        <f>IF(กรอกข้อมูลคะแนน!AC11=0,"",กรอกข้อมูลคะแนน!AC11)</f>
        <v/>
      </c>
      <c r="BF10" s="101" t="str">
        <f>IF(กรอกข้อมูลคะแนน!AD11=0,"",กรอกข้อมูลคะแนน!AD11)</f>
        <v/>
      </c>
      <c r="BG10" s="101" t="str">
        <f>IF(กรอกข้อมูลคะแนน!AE11=0,"",กรอกข้อมูลคะแนน!AE11)</f>
        <v/>
      </c>
      <c r="BH10" s="101" t="str">
        <f>IF(กรอกข้อมูลคะแนน!AF11=0,"",กรอกข้อมูลคะแนน!AF11)</f>
        <v/>
      </c>
      <c r="BI10" s="101" t="str">
        <f>IF(กรอกข้อมูลคะแนน!AG11=0,"",กรอกข้อมูลคะแนน!AG11)</f>
        <v/>
      </c>
      <c r="BJ10" s="101" t="str">
        <f>IF(กรอกข้อมูลคะแนน!AH11=0,"",กรอกข้อมูลคะแนน!AH11)</f>
        <v/>
      </c>
      <c r="BK10" s="101" t="str">
        <f>IF(กรอกข้อมูลคะแนน!AJ11=0,"",กรอกข้อมูลคะแนน!AJ11)</f>
        <v/>
      </c>
      <c r="BL10" s="101" t="str">
        <f>IF(กรอกข้อมูลคะแนน!AK11=0,"",กรอกข้อมูลคะแนน!AK11)</f>
        <v/>
      </c>
      <c r="BM10" s="101" t="str">
        <f>IF(กรอกข้อมูลคะแนน!AL11=0,"",กรอกข้อมูลคะแนน!AL11)</f>
        <v/>
      </c>
      <c r="BN10" s="101" t="str">
        <f>IF(กรอกข้อมูลคะแนน!AM11=0,"",กรอกข้อมูลคะแนน!AM11)</f>
        <v/>
      </c>
      <c r="BO10" s="80">
        <v>6</v>
      </c>
      <c r="BP10" s="99" t="str">
        <f t="shared" si="2"/>
        <v/>
      </c>
      <c r="BQ10" s="101" t="str">
        <f>IF(กรอกข้อมูลคะแนน!AN11=0,"",กรอกข้อมูลคะแนน!AN11)</f>
        <v/>
      </c>
      <c r="BR10" s="101" t="str">
        <f>IF(กรอกข้อมูลคะแนน!AO11=0,"",กรอกข้อมูลคะแนน!AO11)</f>
        <v/>
      </c>
      <c r="BS10" s="101" t="str">
        <f>IF(กรอกข้อมูลคะแนน!AP11=0,"",กรอกข้อมูลคะแนน!AP11)</f>
        <v/>
      </c>
      <c r="BT10" s="101" t="str">
        <f>IF(กรอกข้อมูลคะแนน!AR11=0,"",กรอกข้อมูลคะแนน!AR11)</f>
        <v/>
      </c>
      <c r="BU10" s="101" t="str">
        <f>IF(กรอกข้อมูลคะแนน!AS11=0,"",กรอกข้อมูลคะแนน!AS11)</f>
        <v/>
      </c>
      <c r="BV10" s="101" t="str">
        <f>IF(กรอกข้อมูลคะแนน!AT11=0,"",กรอกข้อมูลคะแนน!AT11)</f>
        <v/>
      </c>
      <c r="BW10" s="101" t="str">
        <f>IF(กรอกข้อมูลคะแนน!AU11=0,"",กรอกข้อมูลคะแนน!AU11)</f>
        <v/>
      </c>
      <c r="BX10" s="101" t="str">
        <f>IF(กรอกข้อมูลคะแนน!AV11=0,"",กรอกข้อมูลคะแนน!AV11)</f>
        <v/>
      </c>
      <c r="BY10" s="101" t="str">
        <f>IF(กรอกข้อมูลคะแนน!AW11=0,"",กรอกข้อมูลคะแนน!AW11)</f>
        <v/>
      </c>
      <c r="BZ10" s="101" t="str">
        <f>IF(กรอกข้อมูลคะแนน!AX11=0,"",กรอกข้อมูลคะแนน!AX11)</f>
        <v/>
      </c>
      <c r="CA10" s="80" t="str">
        <f>IF(กรอกข้อมูลคะแนน!AZ11=0,"",กรอกข้อมูลคะแนน!AZ11)</f>
        <v/>
      </c>
      <c r="CB10" s="80">
        <v>6</v>
      </c>
      <c r="CC10" s="68" t="str">
        <f>IF(กรอกข้อมูลคะแนน!BA11=0,"",กรอกข้อมูลคะแนน!BA11)</f>
        <v/>
      </c>
      <c r="CD10" s="68" t="str">
        <f>IF(กรอกข้อมูลคะแนน!BB11=0,"",กรอกข้อมูลคะแนน!BB11)</f>
        <v/>
      </c>
      <c r="CE10" s="143" t="str">
        <f>IF(กรอกข้อมูลคะแนน!BD11=0,"",กรอกข้อมูลคะแนน!BD11)</f>
        <v/>
      </c>
      <c r="CF10" s="143" t="str">
        <f>IF(กรอกข้อมูลคะแนน!BC11=0,"",กรอกข้อมูลคะแนน!BC11)</f>
        <v/>
      </c>
      <c r="CG10" s="143" t="str">
        <f t="shared" si="0"/>
        <v/>
      </c>
      <c r="CH10" s="143" t="str">
        <f>IF(กรอกข้อมูลคะแนน!BH11=0,"",กรอกข้อมูลคะแนน!BH11)</f>
        <v/>
      </c>
      <c r="CI10" s="143" t="str">
        <f>IF(กรอกข้อมูลคะแนน!BF11=0,"",กรอกข้อมูลคะแนน!BF11)</f>
        <v/>
      </c>
      <c r="CJ10" s="143" t="str">
        <f t="shared" si="3"/>
        <v/>
      </c>
      <c r="CK10" s="81" t="str">
        <f t="shared" si="4"/>
        <v/>
      </c>
      <c r="CL10" s="80" t="str">
        <f t="shared" si="5"/>
        <v/>
      </c>
      <c r="CM10" s="81" t="str">
        <f>IF(กรอกข้อมูลคะแนน!BG11=0,"",กรอกข้อมูลคะแนน!BG11)</f>
        <v/>
      </c>
      <c r="CN10" s="133" t="str">
        <f t="shared" si="1"/>
        <v/>
      </c>
      <c r="CO10" s="68" t="str">
        <f>IF(CN10="","",IF(CN10="ร","ร",VLOOKUP(CN10,ช่วงคะแนน!$H$8:$I$15,2)))</f>
        <v/>
      </c>
      <c r="CP10" s="5"/>
      <c r="CQ10" s="80">
        <v>6</v>
      </c>
      <c r="CR10" s="68" t="str">
        <f>IF(กรอกข้อมูลคะแนน!CD11=0,"",กรอกข้อมูลคะแนน!CD11)</f>
        <v/>
      </c>
      <c r="CS10" s="68" t="str">
        <f>IF(กรอกข้อมูลคะแนน!CE11=0,"",กรอกข้อมูลคะแนน!CE11)</f>
        <v/>
      </c>
      <c r="CT10" s="68" t="str">
        <f>IF(กรอกข้อมูลคะแนน!CF11=0,"",กรอกข้อมูลคะแนน!CF11)</f>
        <v/>
      </c>
      <c r="CU10" s="68" t="str">
        <f>IF(กรอกข้อมูลคะแนน!CG11=0,"",กรอกข้อมูลคะแนน!CG11)</f>
        <v/>
      </c>
      <c r="CV10" s="68" t="str">
        <f>IF(กรอกข้อมูลคะแนน!CH11=0,"",กรอกข้อมูลคะแนน!CH11)</f>
        <v/>
      </c>
      <c r="CW10" s="68" t="str">
        <f>IF(กรอกข้อมูลคะแนน!CI11=0,"",กรอกข้อมูลคะแนน!CI11)</f>
        <v/>
      </c>
      <c r="CX10" s="68" t="str">
        <f>IF(กรอกข้อมูลคะแนน!CJ11=0,"",กรอกข้อมูลคะแนน!CJ11)</f>
        <v/>
      </c>
      <c r="CY10" s="68" t="str">
        <f>IF(กรอกข้อมูลคะแนน!CK11=0,"",กรอกข้อมูลคะแนน!CK11)</f>
        <v/>
      </c>
      <c r="CZ10" s="95" t="str">
        <f t="shared" si="6"/>
        <v/>
      </c>
      <c r="DA10" s="96"/>
      <c r="DB10" s="80">
        <v>6</v>
      </c>
      <c r="DC10" s="97" t="str">
        <f>IF(กรอกข้อมูลคะแนน!CM11=0,"",กรอกข้อมูลคะแนน!CM11)</f>
        <v/>
      </c>
      <c r="DD10" s="97" t="str">
        <f>IF(กรอกข้อมูลคะแนน!CN11=0,"",กรอกข้อมูลคะแนน!CN11)</f>
        <v/>
      </c>
      <c r="DE10" s="97" t="str">
        <f>IF(กรอกข้อมูลคะแนน!CO11=0,"",กรอกข้อมูลคะแนน!CO11)</f>
        <v/>
      </c>
      <c r="DF10" s="97" t="str">
        <f>IF(กรอกข้อมูลคะแนน!CP11=0,"",กรอกข้อมูลคะแนน!CP11)</f>
        <v/>
      </c>
      <c r="DG10" s="104" t="str">
        <f>IF(กรอกข้อมูลคะแนน!CQ11=0,"",กรอกข้อมูลคะแนน!CQ11)</f>
        <v/>
      </c>
      <c r="DH10" s="97" t="str">
        <f>IF(กรอกข้อมูลคะแนน!CR11=0,"",กรอกข้อมูลคะแนน!CR11)</f>
        <v/>
      </c>
      <c r="DI10" s="97" t="str">
        <f>IF(กรอกข้อมูลคะแนน!CS11=0,"",กรอกข้อมูลคะแนน!CS11)</f>
        <v/>
      </c>
      <c r="DJ10" s="97" t="str">
        <f>IF(กรอกข้อมูลคะแนน!CT11=0,"",กรอกข้อมูลคะแนน!CT11)</f>
        <v/>
      </c>
      <c r="DK10" s="97" t="str">
        <f>IF(กรอกข้อมูลคะแนน!CU11=0,"",กรอกข้อมูลคะแนน!CU11)</f>
        <v/>
      </c>
      <c r="DL10" s="104" t="str">
        <f>IF(กรอกข้อมูลคะแนน!CV11=0,"",กรอกข้อมูลคะแนน!CV11)</f>
        <v/>
      </c>
      <c r="DM10" s="97" t="str">
        <f>IF(กรอกข้อมูลคะแนน!CW11=0,"",กรอกข้อมูลคะแนน!CW11)</f>
        <v/>
      </c>
      <c r="DN10" s="97" t="str">
        <f>IF(กรอกข้อมูลคะแนน!CX11=0,"",กรอกข้อมูลคะแนน!CX11)</f>
        <v/>
      </c>
      <c r="DO10" s="97" t="str">
        <f>IF(กรอกข้อมูลคะแนน!CY11=0,"",กรอกข้อมูลคะแนน!CY11)</f>
        <v/>
      </c>
      <c r="DP10" s="97" t="str">
        <f>IF(กรอกข้อมูลคะแนน!CZ11=0,"",กรอกข้อมูลคะแนน!CZ11)</f>
        <v/>
      </c>
      <c r="DQ10" s="98" t="str">
        <f>IF(กรอกข้อมูลคะแนน!DA11=0,"",กรอกข้อมูลคะแนน!DA11)</f>
        <v/>
      </c>
      <c r="DR10" s="95" t="str">
        <f>IF(กรอกข้อมูลคะแนน!DB11=0,"",IF(กรอกข้อมูลคะแนน!DB11="ร","ร",IF(กรอกข้อมูลคะแนน!DB11&gt;7.9,3,IF(กรอกข้อมูลคะแนน!DB11&gt;5.9,2,IF(กรอกข้อมูลคะแนน!DB11&gt;4.9,1,0)))))</f>
        <v/>
      </c>
    </row>
    <row r="11" spans="1:122" ht="17.100000000000001" customHeight="1" x14ac:dyDescent="0.5">
      <c r="A11" s="106" t="s">
        <v>17</v>
      </c>
      <c r="B11" s="57"/>
      <c r="C11" s="57"/>
      <c r="D11" s="57"/>
      <c r="E11" s="57"/>
      <c r="F11" s="56"/>
      <c r="G11" s="149">
        <f>กรอกข้อมูลทั่วไป!D3</f>
        <v>0</v>
      </c>
      <c r="H11" s="59"/>
      <c r="I11" s="57"/>
      <c r="J11" s="57"/>
      <c r="K11" s="57"/>
      <c r="L11" s="57"/>
      <c r="M11" s="57"/>
      <c r="N11" s="103" t="s">
        <v>18</v>
      </c>
      <c r="O11" s="63"/>
      <c r="P11" s="63"/>
      <c r="Q11" s="149">
        <f>กรอกข้อมูลทั่วไป!D4</f>
        <v>0</v>
      </c>
      <c r="R11" s="64"/>
      <c r="S11" s="63"/>
      <c r="T11" s="63"/>
      <c r="U11" s="64"/>
      <c r="V11" s="63"/>
      <c r="W11" s="63"/>
      <c r="X11" s="63"/>
      <c r="Y11" s="63"/>
      <c r="Z11" s="63"/>
      <c r="AA11" s="57"/>
      <c r="AB11" s="80">
        <v>7</v>
      </c>
      <c r="AC11" s="99" t="str">
        <f>IF(กรอกข้อมูลทั่วไป!AG10=0,"",กรอกข้อมูลทั่วไป!AG10)</f>
        <v/>
      </c>
      <c r="AD11" s="101" t="str">
        <f>IF(กรอกข้อมูลคะแนน!C12=0,"",กรอกข้อมูลคะแนน!C12)</f>
        <v/>
      </c>
      <c r="AE11" s="101" t="str">
        <f>IF(กรอกข้อมูลคะแนน!D12=0,"",กรอกข้อมูลคะแนน!D12)</f>
        <v/>
      </c>
      <c r="AF11" s="101" t="str">
        <f>IF(กรอกข้อมูลคะแนน!E12=0,"",กรอกข้อมูลคะแนน!E12)</f>
        <v/>
      </c>
      <c r="AG11" s="101" t="str">
        <f>IF(กรอกข้อมูลคะแนน!F12=0,"",กรอกข้อมูลคะแนน!F12)</f>
        <v/>
      </c>
      <c r="AH11" s="101" t="str">
        <f>IF(กรอกข้อมูลคะแนน!G12=0,"",กรอกข้อมูลคะแนน!G12)</f>
        <v/>
      </c>
      <c r="AI11" s="101" t="str">
        <f>IF(กรอกข้อมูลคะแนน!H12=0,"",กรอกข้อมูลคะแนน!H12)</f>
        <v/>
      </c>
      <c r="AJ11" s="101" t="str">
        <f>IF(กรอกข้อมูลคะแนน!I12=0,"",กรอกข้อมูลคะแนน!I12)</f>
        <v/>
      </c>
      <c r="AK11" s="101" t="str">
        <f>IF(กรอกข้อมูลคะแนน!K12=0,"",กรอกข้อมูลคะแนน!K12)</f>
        <v/>
      </c>
      <c r="AL11" s="101" t="str">
        <f>IF(กรอกข้อมูลคะแนน!L12=0,"",กรอกข้อมูลคะแนน!L12)</f>
        <v/>
      </c>
      <c r="AM11" s="101" t="str">
        <f>IF(กรอกข้อมูลคะแนน!M12=0,"",กรอกข้อมูลคะแนน!M12)</f>
        <v/>
      </c>
      <c r="AN11" s="101" t="str">
        <f>IF(กรอกข้อมูลคะแนน!N12=0,"",กรอกข้อมูลคะแนน!N12)</f>
        <v/>
      </c>
      <c r="AO11" s="80">
        <v>7</v>
      </c>
      <c r="AP11" s="99" t="str">
        <f>IF(กรอกข้อมูลทั่วไป!AG10=0,"",กรอกข้อมูลทั่วไป!AG10)</f>
        <v/>
      </c>
      <c r="AQ11" s="101" t="str">
        <f>IF(กรอกข้อมูลคะแนน!O12=0,"",กรอกข้อมูลคะแนน!O12)</f>
        <v/>
      </c>
      <c r="AR11" s="101" t="str">
        <f>IF(กรอกข้อมูลคะแนน!P12=0,"",กรอกข้อมูลคะแนน!P12)</f>
        <v/>
      </c>
      <c r="AS11" s="101" t="str">
        <f>IF(กรอกข้อมูลคะแนน!Q12=0,"",กรอกข้อมูลคะแนน!Q12)</f>
        <v/>
      </c>
      <c r="AT11" s="101" t="str">
        <f>IF(กรอกข้อมูลคะแนน!S12=0,"",กรอกข้อมูลคะแนน!S12)</f>
        <v/>
      </c>
      <c r="AU11" s="101" t="str">
        <f>IF(กรอกข้อมูลคะแนน!T12=0,"",กรอกข้อมูลคะแนน!T12)</f>
        <v/>
      </c>
      <c r="AV11" s="101" t="str">
        <f>IF(กรอกข้อมูลคะแนน!U12=0,"",กรอกข้อมูลคะแนน!U12)</f>
        <v/>
      </c>
      <c r="AW11" s="101" t="str">
        <f>IF(กรอกข้อมูลคะแนน!V12=0,"",กรอกข้อมูลคะแนน!V12)</f>
        <v/>
      </c>
      <c r="AX11" s="101" t="str">
        <f>IF(กรอกข้อมูลคะแนน!W12=0,"",กรอกข้อมูลคะแนน!W12)</f>
        <v/>
      </c>
      <c r="AY11" s="101" t="str">
        <f>IF(กรอกข้อมูลคะแนน!X12=0,"",กรอกข้อมูลคะแนน!X12)</f>
        <v/>
      </c>
      <c r="AZ11" s="101" t="str">
        <f>IF(กรอกข้อมูลคะแนน!Y12=0,"",กรอกข้อมูลคะแนน!Y12)</f>
        <v/>
      </c>
      <c r="BA11" s="80" t="str">
        <f>IF(กรอกข้อมูลคะแนน!AA12=0,"",กรอกข้อมูลคะแนน!AA12)</f>
        <v/>
      </c>
      <c r="BB11" s="80">
        <v>7</v>
      </c>
      <c r="BC11" s="99" t="str">
        <f>IF(กรอกข้อมูลทั่วไป!AG10=0,"",กรอกข้อมูลทั่วไป!AG10)</f>
        <v/>
      </c>
      <c r="BD11" s="101" t="str">
        <f>IF(กรอกข้อมูลคะแนน!AB12=0,"",กรอกข้อมูลคะแนน!AB12)</f>
        <v/>
      </c>
      <c r="BE11" s="101" t="str">
        <f>IF(กรอกข้อมูลคะแนน!AC12=0,"",กรอกข้อมูลคะแนน!AC12)</f>
        <v/>
      </c>
      <c r="BF11" s="101" t="str">
        <f>IF(กรอกข้อมูลคะแนน!AD12=0,"",กรอกข้อมูลคะแนน!AD12)</f>
        <v/>
      </c>
      <c r="BG11" s="101" t="str">
        <f>IF(กรอกข้อมูลคะแนน!AE12=0,"",กรอกข้อมูลคะแนน!AE12)</f>
        <v/>
      </c>
      <c r="BH11" s="101" t="str">
        <f>IF(กรอกข้อมูลคะแนน!AF12=0,"",กรอกข้อมูลคะแนน!AF12)</f>
        <v/>
      </c>
      <c r="BI11" s="101" t="str">
        <f>IF(กรอกข้อมูลคะแนน!AG12=0,"",กรอกข้อมูลคะแนน!AG12)</f>
        <v/>
      </c>
      <c r="BJ11" s="101" t="str">
        <f>IF(กรอกข้อมูลคะแนน!AH12=0,"",กรอกข้อมูลคะแนน!AH12)</f>
        <v/>
      </c>
      <c r="BK11" s="101" t="str">
        <f>IF(กรอกข้อมูลคะแนน!AJ12=0,"",กรอกข้อมูลคะแนน!AJ12)</f>
        <v/>
      </c>
      <c r="BL11" s="101" t="str">
        <f>IF(กรอกข้อมูลคะแนน!AK12=0,"",กรอกข้อมูลคะแนน!AK12)</f>
        <v/>
      </c>
      <c r="BM11" s="101" t="str">
        <f>IF(กรอกข้อมูลคะแนน!AL12=0,"",กรอกข้อมูลคะแนน!AL12)</f>
        <v/>
      </c>
      <c r="BN11" s="101" t="str">
        <f>IF(กรอกข้อมูลคะแนน!AM12=0,"",กรอกข้อมูลคะแนน!AM12)</f>
        <v/>
      </c>
      <c r="BO11" s="80">
        <v>7</v>
      </c>
      <c r="BP11" s="99" t="str">
        <f t="shared" si="2"/>
        <v/>
      </c>
      <c r="BQ11" s="101" t="str">
        <f>IF(กรอกข้อมูลคะแนน!AN12=0,"",กรอกข้อมูลคะแนน!AN12)</f>
        <v/>
      </c>
      <c r="BR11" s="101" t="str">
        <f>IF(กรอกข้อมูลคะแนน!AO12=0,"",กรอกข้อมูลคะแนน!AO12)</f>
        <v/>
      </c>
      <c r="BS11" s="101" t="str">
        <f>IF(กรอกข้อมูลคะแนน!AP12=0,"",กรอกข้อมูลคะแนน!AP12)</f>
        <v/>
      </c>
      <c r="BT11" s="101" t="str">
        <f>IF(กรอกข้อมูลคะแนน!AR12=0,"",กรอกข้อมูลคะแนน!AR12)</f>
        <v/>
      </c>
      <c r="BU11" s="101" t="str">
        <f>IF(กรอกข้อมูลคะแนน!AS12=0,"",กรอกข้อมูลคะแนน!AS12)</f>
        <v/>
      </c>
      <c r="BV11" s="101" t="str">
        <f>IF(กรอกข้อมูลคะแนน!AT12=0,"",กรอกข้อมูลคะแนน!AT12)</f>
        <v/>
      </c>
      <c r="BW11" s="101" t="str">
        <f>IF(กรอกข้อมูลคะแนน!AU12=0,"",กรอกข้อมูลคะแนน!AU12)</f>
        <v/>
      </c>
      <c r="BX11" s="101" t="str">
        <f>IF(กรอกข้อมูลคะแนน!AV12=0,"",กรอกข้อมูลคะแนน!AV12)</f>
        <v/>
      </c>
      <c r="BY11" s="101" t="str">
        <f>IF(กรอกข้อมูลคะแนน!AW12=0,"",กรอกข้อมูลคะแนน!AW12)</f>
        <v/>
      </c>
      <c r="BZ11" s="101" t="str">
        <f>IF(กรอกข้อมูลคะแนน!AX12=0,"",กรอกข้อมูลคะแนน!AX12)</f>
        <v/>
      </c>
      <c r="CA11" s="80" t="str">
        <f>IF(กรอกข้อมูลคะแนน!AZ12=0,"",กรอกข้อมูลคะแนน!AZ12)</f>
        <v/>
      </c>
      <c r="CB11" s="80">
        <v>7</v>
      </c>
      <c r="CC11" s="68" t="str">
        <f>IF(กรอกข้อมูลคะแนน!BA12=0,"",กรอกข้อมูลคะแนน!BA12)</f>
        <v/>
      </c>
      <c r="CD11" s="68" t="str">
        <f>IF(กรอกข้อมูลคะแนน!BB12=0,"",กรอกข้อมูลคะแนน!BB12)</f>
        <v/>
      </c>
      <c r="CE11" s="143" t="str">
        <f>IF(กรอกข้อมูลคะแนน!BD12=0,"",กรอกข้อมูลคะแนน!BD12)</f>
        <v/>
      </c>
      <c r="CF11" s="143" t="str">
        <f>IF(กรอกข้อมูลคะแนน!BC12=0,"",กรอกข้อมูลคะแนน!BC12)</f>
        <v/>
      </c>
      <c r="CG11" s="143" t="str">
        <f t="shared" si="0"/>
        <v/>
      </c>
      <c r="CH11" s="143" t="str">
        <f>IF(กรอกข้อมูลคะแนน!BH12=0,"",กรอกข้อมูลคะแนน!BH12)</f>
        <v/>
      </c>
      <c r="CI11" s="143" t="str">
        <f>IF(กรอกข้อมูลคะแนน!BF12=0,"",กรอกข้อมูลคะแนน!BF12)</f>
        <v/>
      </c>
      <c r="CJ11" s="143" t="str">
        <f t="shared" si="3"/>
        <v/>
      </c>
      <c r="CK11" s="81" t="str">
        <f t="shared" si="4"/>
        <v/>
      </c>
      <c r="CL11" s="80" t="str">
        <f t="shared" si="5"/>
        <v/>
      </c>
      <c r="CM11" s="81" t="str">
        <f>IF(กรอกข้อมูลคะแนน!BG12=0,"",กรอกข้อมูลคะแนน!BG12)</f>
        <v/>
      </c>
      <c r="CN11" s="133" t="str">
        <f t="shared" si="1"/>
        <v/>
      </c>
      <c r="CO11" s="68" t="str">
        <f>IF(CN11="","",IF(CN11="ร","ร",VLOOKUP(CN11,ช่วงคะแนน!$H$8:$I$15,2)))</f>
        <v/>
      </c>
      <c r="CP11" s="5"/>
      <c r="CQ11" s="80">
        <v>7</v>
      </c>
      <c r="CR11" s="68" t="str">
        <f>IF(กรอกข้อมูลคะแนน!CD12=0,"",กรอกข้อมูลคะแนน!CD12)</f>
        <v/>
      </c>
      <c r="CS11" s="68" t="str">
        <f>IF(กรอกข้อมูลคะแนน!CE12=0,"",กรอกข้อมูลคะแนน!CE12)</f>
        <v/>
      </c>
      <c r="CT11" s="68" t="str">
        <f>IF(กรอกข้อมูลคะแนน!CF12=0,"",กรอกข้อมูลคะแนน!CF12)</f>
        <v/>
      </c>
      <c r="CU11" s="68" t="str">
        <f>IF(กรอกข้อมูลคะแนน!CG12=0,"",กรอกข้อมูลคะแนน!CG12)</f>
        <v/>
      </c>
      <c r="CV11" s="68" t="str">
        <f>IF(กรอกข้อมูลคะแนน!CH12=0,"",กรอกข้อมูลคะแนน!CH12)</f>
        <v/>
      </c>
      <c r="CW11" s="68" t="str">
        <f>IF(กรอกข้อมูลคะแนน!CI12=0,"",กรอกข้อมูลคะแนน!CI12)</f>
        <v/>
      </c>
      <c r="CX11" s="68" t="str">
        <f>IF(กรอกข้อมูลคะแนน!CJ12=0,"",กรอกข้อมูลคะแนน!CJ12)</f>
        <v/>
      </c>
      <c r="CY11" s="68" t="str">
        <f>IF(กรอกข้อมูลคะแนน!CK12=0,"",กรอกข้อมูลคะแนน!CK12)</f>
        <v/>
      </c>
      <c r="CZ11" s="95" t="str">
        <f t="shared" si="6"/>
        <v/>
      </c>
      <c r="DA11" s="96"/>
      <c r="DB11" s="80">
        <v>7</v>
      </c>
      <c r="DC11" s="97" t="str">
        <f>IF(กรอกข้อมูลคะแนน!CM12=0,"",กรอกข้อมูลคะแนน!CM12)</f>
        <v/>
      </c>
      <c r="DD11" s="97" t="str">
        <f>IF(กรอกข้อมูลคะแนน!CN12=0,"",กรอกข้อมูลคะแนน!CN12)</f>
        <v/>
      </c>
      <c r="DE11" s="97" t="str">
        <f>IF(กรอกข้อมูลคะแนน!CO12=0,"",กรอกข้อมูลคะแนน!CO12)</f>
        <v/>
      </c>
      <c r="DF11" s="97" t="str">
        <f>IF(กรอกข้อมูลคะแนน!CP12=0,"",กรอกข้อมูลคะแนน!CP12)</f>
        <v/>
      </c>
      <c r="DG11" s="104" t="str">
        <f>IF(กรอกข้อมูลคะแนน!CQ12=0,"",กรอกข้อมูลคะแนน!CQ12)</f>
        <v/>
      </c>
      <c r="DH11" s="97" t="str">
        <f>IF(กรอกข้อมูลคะแนน!CR12=0,"",กรอกข้อมูลคะแนน!CR12)</f>
        <v/>
      </c>
      <c r="DI11" s="97" t="str">
        <f>IF(กรอกข้อมูลคะแนน!CS12=0,"",กรอกข้อมูลคะแนน!CS12)</f>
        <v/>
      </c>
      <c r="DJ11" s="97" t="str">
        <f>IF(กรอกข้อมูลคะแนน!CT12=0,"",กรอกข้อมูลคะแนน!CT12)</f>
        <v/>
      </c>
      <c r="DK11" s="97" t="str">
        <f>IF(กรอกข้อมูลคะแนน!CU12=0,"",กรอกข้อมูลคะแนน!CU12)</f>
        <v/>
      </c>
      <c r="DL11" s="104" t="str">
        <f>IF(กรอกข้อมูลคะแนน!CV12=0,"",กรอกข้อมูลคะแนน!CV12)</f>
        <v/>
      </c>
      <c r="DM11" s="97" t="str">
        <f>IF(กรอกข้อมูลคะแนน!CW12=0,"",กรอกข้อมูลคะแนน!CW12)</f>
        <v/>
      </c>
      <c r="DN11" s="97" t="str">
        <f>IF(กรอกข้อมูลคะแนน!CX12=0,"",กรอกข้อมูลคะแนน!CX12)</f>
        <v/>
      </c>
      <c r="DO11" s="97" t="str">
        <f>IF(กรอกข้อมูลคะแนน!CY12=0,"",กรอกข้อมูลคะแนน!CY12)</f>
        <v/>
      </c>
      <c r="DP11" s="97" t="str">
        <f>IF(กรอกข้อมูลคะแนน!CZ12=0,"",กรอกข้อมูลคะแนน!CZ12)</f>
        <v/>
      </c>
      <c r="DQ11" s="98" t="str">
        <f>IF(กรอกข้อมูลคะแนน!DA12=0,"",กรอกข้อมูลคะแนน!DA12)</f>
        <v/>
      </c>
      <c r="DR11" s="95" t="str">
        <f>IF(กรอกข้อมูลคะแนน!DB12=0,"",IF(กรอกข้อมูลคะแนน!DB12="ร","ร",IF(กรอกข้อมูลคะแนน!DB12&gt;7.9,3,IF(กรอกข้อมูลคะแนน!DB12&gt;5.9,2,IF(กรอกข้อมูลคะแนน!DB12&gt;4.9,1,0)))))</f>
        <v/>
      </c>
    </row>
    <row r="12" spans="1:122" ht="17.100000000000001" customHeight="1" x14ac:dyDescent="0.5">
      <c r="A12" s="69" t="s">
        <v>22</v>
      </c>
      <c r="B12" s="57"/>
      <c r="C12" s="57"/>
      <c r="D12" s="57"/>
      <c r="E12" s="57"/>
      <c r="F12" s="57"/>
      <c r="G12" s="111" t="str">
        <f>กรอกข้อมูลทั่วไป!D7</f>
        <v/>
      </c>
      <c r="H12" s="57"/>
      <c r="I12" s="57"/>
      <c r="J12" s="57"/>
      <c r="K12" s="57"/>
      <c r="L12" s="57"/>
      <c r="M12" s="57"/>
      <c r="N12" s="69" t="s">
        <v>20</v>
      </c>
      <c r="O12" s="63"/>
      <c r="P12" s="63"/>
      <c r="Q12" s="150" t="str">
        <f>กรอกข้อมูลทั่วไป!D6</f>
        <v/>
      </c>
      <c r="R12" s="69"/>
      <c r="S12" s="69"/>
      <c r="T12" s="69" t="s">
        <v>19</v>
      </c>
      <c r="U12" s="69"/>
      <c r="V12" s="69"/>
      <c r="W12" s="111">
        <f>กรอกข้อมูลทั่วไป!D5</f>
        <v>0</v>
      </c>
      <c r="X12" s="69"/>
      <c r="Y12" s="69"/>
      <c r="Z12" s="69"/>
      <c r="AA12" s="57"/>
      <c r="AB12" s="80">
        <v>8</v>
      </c>
      <c r="AC12" s="99" t="str">
        <f>IF(กรอกข้อมูลทั่วไป!AG11=0,"",กรอกข้อมูลทั่วไป!AG11)</f>
        <v/>
      </c>
      <c r="AD12" s="101" t="str">
        <f>IF(กรอกข้อมูลคะแนน!C13=0,"",กรอกข้อมูลคะแนน!C13)</f>
        <v/>
      </c>
      <c r="AE12" s="101" t="str">
        <f>IF(กรอกข้อมูลคะแนน!D13=0,"",กรอกข้อมูลคะแนน!D13)</f>
        <v/>
      </c>
      <c r="AF12" s="101" t="str">
        <f>IF(กรอกข้อมูลคะแนน!E13=0,"",กรอกข้อมูลคะแนน!E13)</f>
        <v/>
      </c>
      <c r="AG12" s="101" t="str">
        <f>IF(กรอกข้อมูลคะแนน!F13=0,"",กรอกข้อมูลคะแนน!F13)</f>
        <v/>
      </c>
      <c r="AH12" s="101" t="str">
        <f>IF(กรอกข้อมูลคะแนน!G13=0,"",กรอกข้อมูลคะแนน!G13)</f>
        <v/>
      </c>
      <c r="AI12" s="101" t="str">
        <f>IF(กรอกข้อมูลคะแนน!H13=0,"",กรอกข้อมูลคะแนน!H13)</f>
        <v/>
      </c>
      <c r="AJ12" s="101" t="str">
        <f>IF(กรอกข้อมูลคะแนน!I13=0,"",กรอกข้อมูลคะแนน!I13)</f>
        <v/>
      </c>
      <c r="AK12" s="101" t="str">
        <f>IF(กรอกข้อมูลคะแนน!K13=0,"",กรอกข้อมูลคะแนน!K13)</f>
        <v/>
      </c>
      <c r="AL12" s="101" t="str">
        <f>IF(กรอกข้อมูลคะแนน!L13=0,"",กรอกข้อมูลคะแนน!L13)</f>
        <v/>
      </c>
      <c r="AM12" s="101" t="str">
        <f>IF(กรอกข้อมูลคะแนน!M13=0,"",กรอกข้อมูลคะแนน!M13)</f>
        <v/>
      </c>
      <c r="AN12" s="101" t="str">
        <f>IF(กรอกข้อมูลคะแนน!N13=0,"",กรอกข้อมูลคะแนน!N13)</f>
        <v/>
      </c>
      <c r="AO12" s="80">
        <v>8</v>
      </c>
      <c r="AP12" s="99" t="str">
        <f>IF(กรอกข้อมูลทั่วไป!AG11=0,"",กรอกข้อมูลทั่วไป!AG11)</f>
        <v/>
      </c>
      <c r="AQ12" s="101" t="str">
        <f>IF(กรอกข้อมูลคะแนน!O13=0,"",กรอกข้อมูลคะแนน!O13)</f>
        <v/>
      </c>
      <c r="AR12" s="101" t="str">
        <f>IF(กรอกข้อมูลคะแนน!P13=0,"",กรอกข้อมูลคะแนน!P13)</f>
        <v/>
      </c>
      <c r="AS12" s="101" t="str">
        <f>IF(กรอกข้อมูลคะแนน!Q13=0,"",กรอกข้อมูลคะแนน!Q13)</f>
        <v/>
      </c>
      <c r="AT12" s="101" t="str">
        <f>IF(กรอกข้อมูลคะแนน!S13=0,"",กรอกข้อมูลคะแนน!S13)</f>
        <v/>
      </c>
      <c r="AU12" s="101" t="str">
        <f>IF(กรอกข้อมูลคะแนน!T13=0,"",กรอกข้อมูลคะแนน!T13)</f>
        <v/>
      </c>
      <c r="AV12" s="101" t="str">
        <f>IF(กรอกข้อมูลคะแนน!U13=0,"",กรอกข้อมูลคะแนน!U13)</f>
        <v/>
      </c>
      <c r="AW12" s="101" t="str">
        <f>IF(กรอกข้อมูลคะแนน!V13=0,"",กรอกข้อมูลคะแนน!V13)</f>
        <v/>
      </c>
      <c r="AX12" s="101" t="str">
        <f>IF(กรอกข้อมูลคะแนน!W13=0,"",กรอกข้อมูลคะแนน!W13)</f>
        <v/>
      </c>
      <c r="AY12" s="101" t="str">
        <f>IF(กรอกข้อมูลคะแนน!X13=0,"",กรอกข้อมูลคะแนน!X13)</f>
        <v/>
      </c>
      <c r="AZ12" s="101" t="str">
        <f>IF(กรอกข้อมูลคะแนน!Y13=0,"",กรอกข้อมูลคะแนน!Y13)</f>
        <v/>
      </c>
      <c r="BA12" s="80" t="str">
        <f>IF(กรอกข้อมูลคะแนน!AA13=0,"",กรอกข้อมูลคะแนน!AA13)</f>
        <v/>
      </c>
      <c r="BB12" s="80">
        <v>8</v>
      </c>
      <c r="BC12" s="99" t="str">
        <f>IF(กรอกข้อมูลทั่วไป!AG11=0,"",กรอกข้อมูลทั่วไป!AG11)</f>
        <v/>
      </c>
      <c r="BD12" s="101" t="str">
        <f>IF(กรอกข้อมูลคะแนน!AB13=0,"",กรอกข้อมูลคะแนน!AB13)</f>
        <v/>
      </c>
      <c r="BE12" s="101" t="str">
        <f>IF(กรอกข้อมูลคะแนน!AC13=0,"",กรอกข้อมูลคะแนน!AC13)</f>
        <v/>
      </c>
      <c r="BF12" s="101" t="str">
        <f>IF(กรอกข้อมูลคะแนน!AD13=0,"",กรอกข้อมูลคะแนน!AD13)</f>
        <v/>
      </c>
      <c r="BG12" s="101" t="str">
        <f>IF(กรอกข้อมูลคะแนน!AE13=0,"",กรอกข้อมูลคะแนน!AE13)</f>
        <v/>
      </c>
      <c r="BH12" s="101" t="str">
        <f>IF(กรอกข้อมูลคะแนน!AF13=0,"",กรอกข้อมูลคะแนน!AF13)</f>
        <v/>
      </c>
      <c r="BI12" s="101" t="str">
        <f>IF(กรอกข้อมูลคะแนน!AG13=0,"",กรอกข้อมูลคะแนน!AG13)</f>
        <v/>
      </c>
      <c r="BJ12" s="101" t="str">
        <f>IF(กรอกข้อมูลคะแนน!AH13=0,"",กรอกข้อมูลคะแนน!AH13)</f>
        <v/>
      </c>
      <c r="BK12" s="101" t="str">
        <f>IF(กรอกข้อมูลคะแนน!AJ13=0,"",กรอกข้อมูลคะแนน!AJ13)</f>
        <v/>
      </c>
      <c r="BL12" s="101" t="str">
        <f>IF(กรอกข้อมูลคะแนน!AK13=0,"",กรอกข้อมูลคะแนน!AK13)</f>
        <v/>
      </c>
      <c r="BM12" s="101" t="str">
        <f>IF(กรอกข้อมูลคะแนน!AL13=0,"",กรอกข้อมูลคะแนน!AL13)</f>
        <v/>
      </c>
      <c r="BN12" s="101" t="str">
        <f>IF(กรอกข้อมูลคะแนน!AM13=0,"",กรอกข้อมูลคะแนน!AM13)</f>
        <v/>
      </c>
      <c r="BO12" s="80">
        <v>8</v>
      </c>
      <c r="BP12" s="99" t="str">
        <f t="shared" si="2"/>
        <v/>
      </c>
      <c r="BQ12" s="101" t="str">
        <f>IF(กรอกข้อมูลคะแนน!AN13=0,"",กรอกข้อมูลคะแนน!AN13)</f>
        <v/>
      </c>
      <c r="BR12" s="101" t="str">
        <f>IF(กรอกข้อมูลคะแนน!AO13=0,"",กรอกข้อมูลคะแนน!AO13)</f>
        <v/>
      </c>
      <c r="BS12" s="101" t="str">
        <f>IF(กรอกข้อมูลคะแนน!AP13=0,"",กรอกข้อมูลคะแนน!AP13)</f>
        <v/>
      </c>
      <c r="BT12" s="101" t="str">
        <f>IF(กรอกข้อมูลคะแนน!AR13=0,"",กรอกข้อมูลคะแนน!AR13)</f>
        <v/>
      </c>
      <c r="BU12" s="101" t="str">
        <f>IF(กรอกข้อมูลคะแนน!AS13=0,"",กรอกข้อมูลคะแนน!AS13)</f>
        <v/>
      </c>
      <c r="BV12" s="101" t="str">
        <f>IF(กรอกข้อมูลคะแนน!AT13=0,"",กรอกข้อมูลคะแนน!AT13)</f>
        <v/>
      </c>
      <c r="BW12" s="101" t="str">
        <f>IF(กรอกข้อมูลคะแนน!AU13=0,"",กรอกข้อมูลคะแนน!AU13)</f>
        <v/>
      </c>
      <c r="BX12" s="101" t="str">
        <f>IF(กรอกข้อมูลคะแนน!AV13=0,"",กรอกข้อมูลคะแนน!AV13)</f>
        <v/>
      </c>
      <c r="BY12" s="101" t="str">
        <f>IF(กรอกข้อมูลคะแนน!AW13=0,"",กรอกข้อมูลคะแนน!AW13)</f>
        <v/>
      </c>
      <c r="BZ12" s="101" t="str">
        <f>IF(กรอกข้อมูลคะแนน!AX13=0,"",กรอกข้อมูลคะแนน!AX13)</f>
        <v/>
      </c>
      <c r="CA12" s="80" t="str">
        <f>IF(กรอกข้อมูลคะแนน!AZ13=0,"",กรอกข้อมูลคะแนน!AZ13)</f>
        <v/>
      </c>
      <c r="CB12" s="80">
        <v>8</v>
      </c>
      <c r="CC12" s="68" t="str">
        <f>IF(กรอกข้อมูลคะแนน!BA13=0,"",กรอกข้อมูลคะแนน!BA13)</f>
        <v/>
      </c>
      <c r="CD12" s="68" t="str">
        <f>IF(กรอกข้อมูลคะแนน!BB13=0,"",กรอกข้อมูลคะแนน!BB13)</f>
        <v/>
      </c>
      <c r="CE12" s="143" t="str">
        <f>IF(กรอกข้อมูลคะแนน!BD13=0,"",กรอกข้อมูลคะแนน!BD13)</f>
        <v/>
      </c>
      <c r="CF12" s="143" t="str">
        <f>IF(กรอกข้อมูลคะแนน!BC13=0,"",กรอกข้อมูลคะแนน!BC13)</f>
        <v/>
      </c>
      <c r="CG12" s="143" t="str">
        <f t="shared" si="0"/>
        <v/>
      </c>
      <c r="CH12" s="143" t="str">
        <f>IF(กรอกข้อมูลคะแนน!BH13=0,"",กรอกข้อมูลคะแนน!BH13)</f>
        <v/>
      </c>
      <c r="CI12" s="143" t="str">
        <f>IF(กรอกข้อมูลคะแนน!BF13=0,"",กรอกข้อมูลคะแนน!BF13)</f>
        <v/>
      </c>
      <c r="CJ12" s="143" t="str">
        <f t="shared" si="3"/>
        <v/>
      </c>
      <c r="CK12" s="81" t="str">
        <f t="shared" si="4"/>
        <v/>
      </c>
      <c r="CL12" s="80" t="str">
        <f t="shared" si="5"/>
        <v/>
      </c>
      <c r="CM12" s="81" t="str">
        <f>IF(กรอกข้อมูลคะแนน!BG13=0,"",กรอกข้อมูลคะแนน!BG13)</f>
        <v/>
      </c>
      <c r="CN12" s="133" t="str">
        <f t="shared" si="1"/>
        <v/>
      </c>
      <c r="CO12" s="68" t="str">
        <f>IF(CN12="","",IF(CN12="ร","ร",VLOOKUP(CN12,ช่วงคะแนน!$H$8:$I$15,2)))</f>
        <v/>
      </c>
      <c r="CP12" s="5"/>
      <c r="CQ12" s="80">
        <v>8</v>
      </c>
      <c r="CR12" s="68" t="str">
        <f>IF(กรอกข้อมูลคะแนน!CD13=0,"",กรอกข้อมูลคะแนน!CD13)</f>
        <v/>
      </c>
      <c r="CS12" s="68" t="str">
        <f>IF(กรอกข้อมูลคะแนน!CE13=0,"",กรอกข้อมูลคะแนน!CE13)</f>
        <v/>
      </c>
      <c r="CT12" s="68" t="str">
        <f>IF(กรอกข้อมูลคะแนน!CF13=0,"",กรอกข้อมูลคะแนน!CF13)</f>
        <v/>
      </c>
      <c r="CU12" s="68" t="str">
        <f>IF(กรอกข้อมูลคะแนน!CG13=0,"",กรอกข้อมูลคะแนน!CG13)</f>
        <v/>
      </c>
      <c r="CV12" s="68" t="str">
        <f>IF(กรอกข้อมูลคะแนน!CH13=0,"",กรอกข้อมูลคะแนน!CH13)</f>
        <v/>
      </c>
      <c r="CW12" s="68" t="str">
        <f>IF(กรอกข้อมูลคะแนน!CI13=0,"",กรอกข้อมูลคะแนน!CI13)</f>
        <v/>
      </c>
      <c r="CX12" s="68" t="str">
        <f>IF(กรอกข้อมูลคะแนน!CJ13=0,"",กรอกข้อมูลคะแนน!CJ13)</f>
        <v/>
      </c>
      <c r="CY12" s="68" t="str">
        <f>IF(กรอกข้อมูลคะแนน!CK13=0,"",กรอกข้อมูลคะแนน!CK13)</f>
        <v/>
      </c>
      <c r="CZ12" s="95" t="str">
        <f t="shared" si="6"/>
        <v/>
      </c>
      <c r="DA12" s="96"/>
      <c r="DB12" s="80">
        <v>8</v>
      </c>
      <c r="DC12" s="97" t="str">
        <f>IF(กรอกข้อมูลคะแนน!CM13=0,"",กรอกข้อมูลคะแนน!CM13)</f>
        <v/>
      </c>
      <c r="DD12" s="97" t="str">
        <f>IF(กรอกข้อมูลคะแนน!CN13=0,"",กรอกข้อมูลคะแนน!CN13)</f>
        <v/>
      </c>
      <c r="DE12" s="97" t="str">
        <f>IF(กรอกข้อมูลคะแนน!CO13=0,"",กรอกข้อมูลคะแนน!CO13)</f>
        <v/>
      </c>
      <c r="DF12" s="97" t="str">
        <f>IF(กรอกข้อมูลคะแนน!CP13=0,"",กรอกข้อมูลคะแนน!CP13)</f>
        <v/>
      </c>
      <c r="DG12" s="104" t="str">
        <f>IF(กรอกข้อมูลคะแนน!CQ13=0,"",กรอกข้อมูลคะแนน!CQ13)</f>
        <v/>
      </c>
      <c r="DH12" s="97" t="str">
        <f>IF(กรอกข้อมูลคะแนน!CR13=0,"",กรอกข้อมูลคะแนน!CR13)</f>
        <v/>
      </c>
      <c r="DI12" s="97" t="str">
        <f>IF(กรอกข้อมูลคะแนน!CS13=0,"",กรอกข้อมูลคะแนน!CS13)</f>
        <v/>
      </c>
      <c r="DJ12" s="97" t="str">
        <f>IF(กรอกข้อมูลคะแนน!CT13=0,"",กรอกข้อมูลคะแนน!CT13)</f>
        <v/>
      </c>
      <c r="DK12" s="97" t="str">
        <f>IF(กรอกข้อมูลคะแนน!CU13=0,"",กรอกข้อมูลคะแนน!CU13)</f>
        <v/>
      </c>
      <c r="DL12" s="104" t="str">
        <f>IF(กรอกข้อมูลคะแนน!CV13=0,"",กรอกข้อมูลคะแนน!CV13)</f>
        <v/>
      </c>
      <c r="DM12" s="97" t="str">
        <f>IF(กรอกข้อมูลคะแนน!CW13=0,"",กรอกข้อมูลคะแนน!CW13)</f>
        <v/>
      </c>
      <c r="DN12" s="97" t="str">
        <f>IF(กรอกข้อมูลคะแนน!CX13=0,"",กรอกข้อมูลคะแนน!CX13)</f>
        <v/>
      </c>
      <c r="DO12" s="97" t="str">
        <f>IF(กรอกข้อมูลคะแนน!CY13=0,"",กรอกข้อมูลคะแนน!CY13)</f>
        <v/>
      </c>
      <c r="DP12" s="97" t="str">
        <f>IF(กรอกข้อมูลคะแนน!CZ13=0,"",กรอกข้อมูลคะแนน!CZ13)</f>
        <v/>
      </c>
      <c r="DQ12" s="98" t="str">
        <f>IF(กรอกข้อมูลคะแนน!DA13=0,"",กรอกข้อมูลคะแนน!DA13)</f>
        <v/>
      </c>
      <c r="DR12" s="95" t="str">
        <f>IF(กรอกข้อมูลคะแนน!DB13=0,"",IF(กรอกข้อมูลคะแนน!DB13="ร","ร",IF(กรอกข้อมูลคะแนน!DB13&gt;7.9,3,IF(กรอกข้อมูลคะแนน!DB13&gt;5.9,2,IF(กรอกข้อมูลคะแนน!DB13&gt;4.9,1,0)))))</f>
        <v/>
      </c>
    </row>
    <row r="13" spans="1:122" ht="17.100000000000001" customHeight="1" x14ac:dyDescent="0.5">
      <c r="A13" s="69" t="s">
        <v>67</v>
      </c>
      <c r="B13" s="57"/>
      <c r="C13" s="57"/>
      <c r="D13" s="57"/>
      <c r="E13" s="57"/>
      <c r="F13" s="57"/>
      <c r="G13" s="150" t="str">
        <f>กรอกข้อมูลทั่วไป!D9</f>
        <v/>
      </c>
      <c r="H13" s="57"/>
      <c r="I13" s="57"/>
      <c r="J13" s="57"/>
      <c r="K13" s="57"/>
      <c r="L13" s="57"/>
      <c r="M13" s="57"/>
      <c r="N13" s="69" t="s">
        <v>21</v>
      </c>
      <c r="O13" s="63"/>
      <c r="P13" s="63"/>
      <c r="Q13" s="63"/>
      <c r="R13" s="63"/>
      <c r="S13" s="63"/>
      <c r="T13" s="63"/>
      <c r="W13" s="150" t="str">
        <f>กรอกข้อมูลทั่วไป!D8</f>
        <v/>
      </c>
      <c r="X13" s="63"/>
      <c r="Y13" s="63"/>
      <c r="Z13" s="63"/>
      <c r="AA13" s="57"/>
      <c r="AB13" s="80">
        <v>9</v>
      </c>
      <c r="AC13" s="99" t="str">
        <f>IF(กรอกข้อมูลทั่วไป!AG12=0,"",กรอกข้อมูลทั่วไป!AG12)</f>
        <v/>
      </c>
      <c r="AD13" s="101" t="str">
        <f>IF(กรอกข้อมูลคะแนน!C14=0,"",กรอกข้อมูลคะแนน!C14)</f>
        <v/>
      </c>
      <c r="AE13" s="101" t="str">
        <f>IF(กรอกข้อมูลคะแนน!D14=0,"",กรอกข้อมูลคะแนน!D14)</f>
        <v/>
      </c>
      <c r="AF13" s="101" t="str">
        <f>IF(กรอกข้อมูลคะแนน!E14=0,"",กรอกข้อมูลคะแนน!E14)</f>
        <v/>
      </c>
      <c r="AG13" s="101" t="str">
        <f>IF(กรอกข้อมูลคะแนน!F14=0,"",กรอกข้อมูลคะแนน!F14)</f>
        <v/>
      </c>
      <c r="AH13" s="101" t="str">
        <f>IF(กรอกข้อมูลคะแนน!G14=0,"",กรอกข้อมูลคะแนน!G14)</f>
        <v/>
      </c>
      <c r="AI13" s="101" t="str">
        <f>IF(กรอกข้อมูลคะแนน!H14=0,"",กรอกข้อมูลคะแนน!H14)</f>
        <v/>
      </c>
      <c r="AJ13" s="101" t="str">
        <f>IF(กรอกข้อมูลคะแนน!I14=0,"",กรอกข้อมูลคะแนน!I14)</f>
        <v/>
      </c>
      <c r="AK13" s="101" t="str">
        <f>IF(กรอกข้อมูลคะแนน!K14=0,"",กรอกข้อมูลคะแนน!K14)</f>
        <v/>
      </c>
      <c r="AL13" s="101" t="str">
        <f>IF(กรอกข้อมูลคะแนน!L14=0,"",กรอกข้อมูลคะแนน!L14)</f>
        <v/>
      </c>
      <c r="AM13" s="101" t="str">
        <f>IF(กรอกข้อมูลคะแนน!M14=0,"",กรอกข้อมูลคะแนน!M14)</f>
        <v/>
      </c>
      <c r="AN13" s="101" t="str">
        <f>IF(กรอกข้อมูลคะแนน!N14=0,"",กรอกข้อมูลคะแนน!N14)</f>
        <v/>
      </c>
      <c r="AO13" s="80">
        <v>9</v>
      </c>
      <c r="AP13" s="99" t="str">
        <f>IF(กรอกข้อมูลทั่วไป!AG12=0,"",กรอกข้อมูลทั่วไป!AG12)</f>
        <v/>
      </c>
      <c r="AQ13" s="101" t="str">
        <f>IF(กรอกข้อมูลคะแนน!O14=0,"",กรอกข้อมูลคะแนน!O14)</f>
        <v/>
      </c>
      <c r="AR13" s="101" t="str">
        <f>IF(กรอกข้อมูลคะแนน!P14=0,"",กรอกข้อมูลคะแนน!P14)</f>
        <v/>
      </c>
      <c r="AS13" s="101" t="str">
        <f>IF(กรอกข้อมูลคะแนน!Q14=0,"",กรอกข้อมูลคะแนน!Q14)</f>
        <v/>
      </c>
      <c r="AT13" s="101" t="str">
        <f>IF(กรอกข้อมูลคะแนน!S14=0,"",กรอกข้อมูลคะแนน!S14)</f>
        <v/>
      </c>
      <c r="AU13" s="101" t="str">
        <f>IF(กรอกข้อมูลคะแนน!T14=0,"",กรอกข้อมูลคะแนน!T14)</f>
        <v/>
      </c>
      <c r="AV13" s="101" t="str">
        <f>IF(กรอกข้อมูลคะแนน!U14=0,"",กรอกข้อมูลคะแนน!U14)</f>
        <v/>
      </c>
      <c r="AW13" s="101" t="str">
        <f>IF(กรอกข้อมูลคะแนน!V14=0,"",กรอกข้อมูลคะแนน!V14)</f>
        <v/>
      </c>
      <c r="AX13" s="101" t="str">
        <f>IF(กรอกข้อมูลคะแนน!W14=0,"",กรอกข้อมูลคะแนน!W14)</f>
        <v/>
      </c>
      <c r="AY13" s="101" t="str">
        <f>IF(กรอกข้อมูลคะแนน!X14=0,"",กรอกข้อมูลคะแนน!X14)</f>
        <v/>
      </c>
      <c r="AZ13" s="101" t="str">
        <f>IF(กรอกข้อมูลคะแนน!Y14=0,"",กรอกข้อมูลคะแนน!Y14)</f>
        <v/>
      </c>
      <c r="BA13" s="80" t="str">
        <f>IF(กรอกข้อมูลคะแนน!AA14=0,"",กรอกข้อมูลคะแนน!AA14)</f>
        <v/>
      </c>
      <c r="BB13" s="80">
        <v>9</v>
      </c>
      <c r="BC13" s="99" t="str">
        <f>IF(กรอกข้อมูลทั่วไป!AG12=0,"",กรอกข้อมูลทั่วไป!AG12)</f>
        <v/>
      </c>
      <c r="BD13" s="101" t="str">
        <f>IF(กรอกข้อมูลคะแนน!AB14=0,"",กรอกข้อมูลคะแนน!AB14)</f>
        <v/>
      </c>
      <c r="BE13" s="101" t="str">
        <f>IF(กรอกข้อมูลคะแนน!AC14=0,"",กรอกข้อมูลคะแนน!AC14)</f>
        <v/>
      </c>
      <c r="BF13" s="101" t="str">
        <f>IF(กรอกข้อมูลคะแนน!AD14=0,"",กรอกข้อมูลคะแนน!AD14)</f>
        <v/>
      </c>
      <c r="BG13" s="101" t="str">
        <f>IF(กรอกข้อมูลคะแนน!AE14=0,"",กรอกข้อมูลคะแนน!AE14)</f>
        <v/>
      </c>
      <c r="BH13" s="101" t="str">
        <f>IF(กรอกข้อมูลคะแนน!AF14=0,"",กรอกข้อมูลคะแนน!AF14)</f>
        <v/>
      </c>
      <c r="BI13" s="101" t="str">
        <f>IF(กรอกข้อมูลคะแนน!AG14=0,"",กรอกข้อมูลคะแนน!AG14)</f>
        <v/>
      </c>
      <c r="BJ13" s="101" t="str">
        <f>IF(กรอกข้อมูลคะแนน!AH14=0,"",กรอกข้อมูลคะแนน!AH14)</f>
        <v/>
      </c>
      <c r="BK13" s="101" t="str">
        <f>IF(กรอกข้อมูลคะแนน!AJ14=0,"",กรอกข้อมูลคะแนน!AJ14)</f>
        <v/>
      </c>
      <c r="BL13" s="101" t="str">
        <f>IF(กรอกข้อมูลคะแนน!AK14=0,"",กรอกข้อมูลคะแนน!AK14)</f>
        <v/>
      </c>
      <c r="BM13" s="101" t="str">
        <f>IF(กรอกข้อมูลคะแนน!AL14=0,"",กรอกข้อมูลคะแนน!AL14)</f>
        <v/>
      </c>
      <c r="BN13" s="101" t="str">
        <f>IF(กรอกข้อมูลคะแนน!AM14=0,"",กรอกข้อมูลคะแนน!AM14)</f>
        <v/>
      </c>
      <c r="BO13" s="80">
        <v>9</v>
      </c>
      <c r="BP13" s="99" t="str">
        <f t="shared" si="2"/>
        <v/>
      </c>
      <c r="BQ13" s="101" t="str">
        <f>IF(กรอกข้อมูลคะแนน!AN14=0,"",กรอกข้อมูลคะแนน!AN14)</f>
        <v/>
      </c>
      <c r="BR13" s="101" t="str">
        <f>IF(กรอกข้อมูลคะแนน!AO14=0,"",กรอกข้อมูลคะแนน!AO14)</f>
        <v/>
      </c>
      <c r="BS13" s="101" t="str">
        <f>IF(กรอกข้อมูลคะแนน!AP14=0,"",กรอกข้อมูลคะแนน!AP14)</f>
        <v/>
      </c>
      <c r="BT13" s="101" t="str">
        <f>IF(กรอกข้อมูลคะแนน!AR14=0,"",กรอกข้อมูลคะแนน!AR14)</f>
        <v/>
      </c>
      <c r="BU13" s="101" t="str">
        <f>IF(กรอกข้อมูลคะแนน!AS14=0,"",กรอกข้อมูลคะแนน!AS14)</f>
        <v/>
      </c>
      <c r="BV13" s="101" t="str">
        <f>IF(กรอกข้อมูลคะแนน!AT14=0,"",กรอกข้อมูลคะแนน!AT14)</f>
        <v/>
      </c>
      <c r="BW13" s="101" t="str">
        <f>IF(กรอกข้อมูลคะแนน!AU14=0,"",กรอกข้อมูลคะแนน!AU14)</f>
        <v/>
      </c>
      <c r="BX13" s="101" t="str">
        <f>IF(กรอกข้อมูลคะแนน!AV14=0,"",กรอกข้อมูลคะแนน!AV14)</f>
        <v/>
      </c>
      <c r="BY13" s="101" t="str">
        <f>IF(กรอกข้อมูลคะแนน!AW14=0,"",กรอกข้อมูลคะแนน!AW14)</f>
        <v/>
      </c>
      <c r="BZ13" s="101" t="str">
        <f>IF(กรอกข้อมูลคะแนน!AX14=0,"",กรอกข้อมูลคะแนน!AX14)</f>
        <v/>
      </c>
      <c r="CA13" s="80" t="str">
        <f>IF(กรอกข้อมูลคะแนน!AZ14=0,"",กรอกข้อมูลคะแนน!AZ14)</f>
        <v/>
      </c>
      <c r="CB13" s="80">
        <v>9</v>
      </c>
      <c r="CC13" s="68" t="str">
        <f>IF(กรอกข้อมูลคะแนน!BA14=0,"",กรอกข้อมูลคะแนน!BA14)</f>
        <v/>
      </c>
      <c r="CD13" s="68" t="str">
        <f>IF(กรอกข้อมูลคะแนน!BB14=0,"",กรอกข้อมูลคะแนน!BB14)</f>
        <v/>
      </c>
      <c r="CE13" s="143" t="str">
        <f>IF(กรอกข้อมูลคะแนน!BD14=0,"",กรอกข้อมูลคะแนน!BD14)</f>
        <v/>
      </c>
      <c r="CF13" s="143" t="str">
        <f>IF(กรอกข้อมูลคะแนน!BC14=0,"",กรอกข้อมูลคะแนน!BC14)</f>
        <v/>
      </c>
      <c r="CG13" s="143" t="str">
        <f t="shared" si="0"/>
        <v/>
      </c>
      <c r="CH13" s="143" t="str">
        <f>IF(กรอกข้อมูลคะแนน!BH14=0,"",กรอกข้อมูลคะแนน!BH14)</f>
        <v/>
      </c>
      <c r="CI13" s="143" t="str">
        <f>IF(กรอกข้อมูลคะแนน!BF14=0,"",กรอกข้อมูลคะแนน!BF14)</f>
        <v/>
      </c>
      <c r="CJ13" s="143" t="str">
        <f t="shared" si="3"/>
        <v/>
      </c>
      <c r="CK13" s="81" t="str">
        <f t="shared" si="4"/>
        <v/>
      </c>
      <c r="CL13" s="80" t="str">
        <f t="shared" si="5"/>
        <v/>
      </c>
      <c r="CM13" s="81" t="str">
        <f>IF(กรอกข้อมูลคะแนน!BG14=0,"",กรอกข้อมูลคะแนน!BG14)</f>
        <v/>
      </c>
      <c r="CN13" s="133" t="str">
        <f t="shared" si="1"/>
        <v/>
      </c>
      <c r="CO13" s="68" t="str">
        <f>IF(CN13="","",IF(CN13="ร","ร",VLOOKUP(CN13,ช่วงคะแนน!$H$8:$I$15,2)))</f>
        <v/>
      </c>
      <c r="CP13" s="5"/>
      <c r="CQ13" s="80">
        <v>9</v>
      </c>
      <c r="CR13" s="68" t="str">
        <f>IF(กรอกข้อมูลคะแนน!CD14=0,"",กรอกข้อมูลคะแนน!CD14)</f>
        <v/>
      </c>
      <c r="CS13" s="68" t="str">
        <f>IF(กรอกข้อมูลคะแนน!CE14=0,"",กรอกข้อมูลคะแนน!CE14)</f>
        <v/>
      </c>
      <c r="CT13" s="68" t="str">
        <f>IF(กรอกข้อมูลคะแนน!CF14=0,"",กรอกข้อมูลคะแนน!CF14)</f>
        <v/>
      </c>
      <c r="CU13" s="68" t="str">
        <f>IF(กรอกข้อมูลคะแนน!CG14=0,"",กรอกข้อมูลคะแนน!CG14)</f>
        <v/>
      </c>
      <c r="CV13" s="68" t="str">
        <f>IF(กรอกข้อมูลคะแนน!CH14=0,"",กรอกข้อมูลคะแนน!CH14)</f>
        <v/>
      </c>
      <c r="CW13" s="68" t="str">
        <f>IF(กรอกข้อมูลคะแนน!CI14=0,"",กรอกข้อมูลคะแนน!CI14)</f>
        <v/>
      </c>
      <c r="CX13" s="68" t="str">
        <f>IF(กรอกข้อมูลคะแนน!CJ14=0,"",กรอกข้อมูลคะแนน!CJ14)</f>
        <v/>
      </c>
      <c r="CY13" s="68" t="str">
        <f>IF(กรอกข้อมูลคะแนน!CK14=0,"",กรอกข้อมูลคะแนน!CK14)</f>
        <v/>
      </c>
      <c r="CZ13" s="95" t="str">
        <f t="shared" si="6"/>
        <v/>
      </c>
      <c r="DA13" s="96"/>
      <c r="DB13" s="80">
        <v>9</v>
      </c>
      <c r="DC13" s="97" t="str">
        <f>IF(กรอกข้อมูลคะแนน!CM14=0,"",กรอกข้อมูลคะแนน!CM14)</f>
        <v/>
      </c>
      <c r="DD13" s="97" t="str">
        <f>IF(กรอกข้อมูลคะแนน!CN14=0,"",กรอกข้อมูลคะแนน!CN14)</f>
        <v/>
      </c>
      <c r="DE13" s="97" t="str">
        <f>IF(กรอกข้อมูลคะแนน!CO14=0,"",กรอกข้อมูลคะแนน!CO14)</f>
        <v/>
      </c>
      <c r="DF13" s="97" t="str">
        <f>IF(กรอกข้อมูลคะแนน!CP14=0,"",กรอกข้อมูลคะแนน!CP14)</f>
        <v/>
      </c>
      <c r="DG13" s="104" t="str">
        <f>IF(กรอกข้อมูลคะแนน!CQ14=0,"",กรอกข้อมูลคะแนน!CQ14)</f>
        <v/>
      </c>
      <c r="DH13" s="97" t="str">
        <f>IF(กรอกข้อมูลคะแนน!CR14=0,"",กรอกข้อมูลคะแนน!CR14)</f>
        <v/>
      </c>
      <c r="DI13" s="97" t="str">
        <f>IF(กรอกข้อมูลคะแนน!CS14=0,"",กรอกข้อมูลคะแนน!CS14)</f>
        <v/>
      </c>
      <c r="DJ13" s="97" t="str">
        <f>IF(กรอกข้อมูลคะแนน!CT14=0,"",กรอกข้อมูลคะแนน!CT14)</f>
        <v/>
      </c>
      <c r="DK13" s="97" t="str">
        <f>IF(กรอกข้อมูลคะแนน!CU14=0,"",กรอกข้อมูลคะแนน!CU14)</f>
        <v/>
      </c>
      <c r="DL13" s="104" t="str">
        <f>IF(กรอกข้อมูลคะแนน!CV14=0,"",กรอกข้อมูลคะแนน!CV14)</f>
        <v/>
      </c>
      <c r="DM13" s="97" t="str">
        <f>IF(กรอกข้อมูลคะแนน!CW14=0,"",กรอกข้อมูลคะแนน!CW14)</f>
        <v/>
      </c>
      <c r="DN13" s="97" t="str">
        <f>IF(กรอกข้อมูลคะแนน!CX14=0,"",กรอกข้อมูลคะแนน!CX14)</f>
        <v/>
      </c>
      <c r="DO13" s="97" t="str">
        <f>IF(กรอกข้อมูลคะแนน!CY14=0,"",กรอกข้อมูลคะแนน!CY14)</f>
        <v/>
      </c>
      <c r="DP13" s="97" t="str">
        <f>IF(กรอกข้อมูลคะแนน!CZ14=0,"",กรอกข้อมูลคะแนน!CZ14)</f>
        <v/>
      </c>
      <c r="DQ13" s="98" t="str">
        <f>IF(กรอกข้อมูลคะแนน!DA14=0,"",กรอกข้อมูลคะแนน!DA14)</f>
        <v/>
      </c>
      <c r="DR13" s="95" t="str">
        <f>IF(กรอกข้อมูลคะแนน!DB14=0,"",IF(กรอกข้อมูลคะแนน!DB14="ร","ร",IF(กรอกข้อมูลคะแนน!DB14&gt;7.9,3,IF(กรอกข้อมูลคะแนน!DB14&gt;5.9,2,IF(กรอกข้อมูลคะแนน!DB14&gt;4.9,1,0)))))</f>
        <v/>
      </c>
    </row>
    <row r="14" spans="1:122" ht="17.100000000000001" customHeight="1" x14ac:dyDescent="0.5">
      <c r="A14" s="444" t="s">
        <v>23</v>
      </c>
      <c r="B14" s="444"/>
      <c r="C14" s="444"/>
      <c r="D14" s="65"/>
      <c r="E14" s="63"/>
      <c r="F14" s="63"/>
      <c r="G14" s="445">
        <f>กรอกข้อมูลทั่วไป!D10</f>
        <v>0</v>
      </c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57"/>
      <c r="AB14" s="80">
        <v>10</v>
      </c>
      <c r="AC14" s="99" t="str">
        <f>IF(กรอกข้อมูลทั่วไป!AG13=0,"",กรอกข้อมูลทั่วไป!AG13)</f>
        <v/>
      </c>
      <c r="AD14" s="101" t="str">
        <f>IF(กรอกข้อมูลคะแนน!C15=0,"",กรอกข้อมูลคะแนน!C15)</f>
        <v/>
      </c>
      <c r="AE14" s="101" t="str">
        <f>IF(กรอกข้อมูลคะแนน!D15=0,"",กรอกข้อมูลคะแนน!D15)</f>
        <v/>
      </c>
      <c r="AF14" s="101" t="str">
        <f>IF(กรอกข้อมูลคะแนน!E15=0,"",กรอกข้อมูลคะแนน!E15)</f>
        <v/>
      </c>
      <c r="AG14" s="101" t="str">
        <f>IF(กรอกข้อมูลคะแนน!F15=0,"",กรอกข้อมูลคะแนน!F15)</f>
        <v/>
      </c>
      <c r="AH14" s="101" t="str">
        <f>IF(กรอกข้อมูลคะแนน!G15=0,"",กรอกข้อมูลคะแนน!G15)</f>
        <v/>
      </c>
      <c r="AI14" s="101" t="str">
        <f>IF(กรอกข้อมูลคะแนน!H15=0,"",กรอกข้อมูลคะแนน!H15)</f>
        <v/>
      </c>
      <c r="AJ14" s="101" t="str">
        <f>IF(กรอกข้อมูลคะแนน!I15=0,"",กรอกข้อมูลคะแนน!I15)</f>
        <v/>
      </c>
      <c r="AK14" s="101" t="str">
        <f>IF(กรอกข้อมูลคะแนน!K15=0,"",กรอกข้อมูลคะแนน!K15)</f>
        <v/>
      </c>
      <c r="AL14" s="101" t="str">
        <f>IF(กรอกข้อมูลคะแนน!L15=0,"",กรอกข้อมูลคะแนน!L15)</f>
        <v/>
      </c>
      <c r="AM14" s="101" t="str">
        <f>IF(กรอกข้อมูลคะแนน!M15=0,"",กรอกข้อมูลคะแนน!M15)</f>
        <v/>
      </c>
      <c r="AN14" s="101" t="str">
        <f>IF(กรอกข้อมูลคะแนน!N15=0,"",กรอกข้อมูลคะแนน!N15)</f>
        <v/>
      </c>
      <c r="AO14" s="80">
        <v>10</v>
      </c>
      <c r="AP14" s="99" t="str">
        <f>IF(กรอกข้อมูลทั่วไป!AG13=0,"",กรอกข้อมูลทั่วไป!AG13)</f>
        <v/>
      </c>
      <c r="AQ14" s="101" t="str">
        <f>IF(กรอกข้อมูลคะแนน!O15=0,"",กรอกข้อมูลคะแนน!O15)</f>
        <v/>
      </c>
      <c r="AR14" s="101" t="str">
        <f>IF(กรอกข้อมูลคะแนน!P15=0,"",กรอกข้อมูลคะแนน!P15)</f>
        <v/>
      </c>
      <c r="AS14" s="101" t="str">
        <f>IF(กรอกข้อมูลคะแนน!Q15=0,"",กรอกข้อมูลคะแนน!Q15)</f>
        <v/>
      </c>
      <c r="AT14" s="101" t="str">
        <f>IF(กรอกข้อมูลคะแนน!S15=0,"",กรอกข้อมูลคะแนน!S15)</f>
        <v/>
      </c>
      <c r="AU14" s="101" t="str">
        <f>IF(กรอกข้อมูลคะแนน!T15=0,"",กรอกข้อมูลคะแนน!T15)</f>
        <v/>
      </c>
      <c r="AV14" s="101" t="str">
        <f>IF(กรอกข้อมูลคะแนน!U15=0,"",กรอกข้อมูลคะแนน!U15)</f>
        <v/>
      </c>
      <c r="AW14" s="101" t="str">
        <f>IF(กรอกข้อมูลคะแนน!V15=0,"",กรอกข้อมูลคะแนน!V15)</f>
        <v/>
      </c>
      <c r="AX14" s="101" t="str">
        <f>IF(กรอกข้อมูลคะแนน!W15=0,"",กรอกข้อมูลคะแนน!W15)</f>
        <v/>
      </c>
      <c r="AY14" s="101" t="str">
        <f>IF(กรอกข้อมูลคะแนน!X15=0,"",กรอกข้อมูลคะแนน!X15)</f>
        <v/>
      </c>
      <c r="AZ14" s="101" t="str">
        <f>IF(กรอกข้อมูลคะแนน!Y15=0,"",กรอกข้อมูลคะแนน!Y15)</f>
        <v/>
      </c>
      <c r="BA14" s="80" t="str">
        <f>IF(กรอกข้อมูลคะแนน!AA15=0,"",กรอกข้อมูลคะแนน!AA15)</f>
        <v/>
      </c>
      <c r="BB14" s="80">
        <v>10</v>
      </c>
      <c r="BC14" s="99" t="str">
        <f>IF(กรอกข้อมูลทั่วไป!AG13=0,"",กรอกข้อมูลทั่วไป!AG13)</f>
        <v/>
      </c>
      <c r="BD14" s="101" t="str">
        <f>IF(กรอกข้อมูลคะแนน!AB15=0,"",กรอกข้อมูลคะแนน!AB15)</f>
        <v/>
      </c>
      <c r="BE14" s="101" t="str">
        <f>IF(กรอกข้อมูลคะแนน!AC15=0,"",กรอกข้อมูลคะแนน!AC15)</f>
        <v/>
      </c>
      <c r="BF14" s="101" t="str">
        <f>IF(กรอกข้อมูลคะแนน!AD15=0,"",กรอกข้อมูลคะแนน!AD15)</f>
        <v/>
      </c>
      <c r="BG14" s="101" t="str">
        <f>IF(กรอกข้อมูลคะแนน!AE15=0,"",กรอกข้อมูลคะแนน!AE15)</f>
        <v/>
      </c>
      <c r="BH14" s="101" t="str">
        <f>IF(กรอกข้อมูลคะแนน!AF15=0,"",กรอกข้อมูลคะแนน!AF15)</f>
        <v/>
      </c>
      <c r="BI14" s="101" t="str">
        <f>IF(กรอกข้อมูลคะแนน!AG15=0,"",กรอกข้อมูลคะแนน!AG15)</f>
        <v/>
      </c>
      <c r="BJ14" s="101" t="str">
        <f>IF(กรอกข้อมูลคะแนน!AH15=0,"",กรอกข้อมูลคะแนน!AH15)</f>
        <v/>
      </c>
      <c r="BK14" s="101" t="str">
        <f>IF(กรอกข้อมูลคะแนน!AJ15=0,"",กรอกข้อมูลคะแนน!AJ15)</f>
        <v/>
      </c>
      <c r="BL14" s="101" t="str">
        <f>IF(กรอกข้อมูลคะแนน!AK15=0,"",กรอกข้อมูลคะแนน!AK15)</f>
        <v/>
      </c>
      <c r="BM14" s="101" t="str">
        <f>IF(กรอกข้อมูลคะแนน!AL15=0,"",กรอกข้อมูลคะแนน!AL15)</f>
        <v/>
      </c>
      <c r="BN14" s="101" t="str">
        <f>IF(กรอกข้อมูลคะแนน!AM15=0,"",กรอกข้อมูลคะแนน!AM15)</f>
        <v/>
      </c>
      <c r="BO14" s="80">
        <v>10</v>
      </c>
      <c r="BP14" s="99" t="str">
        <f t="shared" si="2"/>
        <v/>
      </c>
      <c r="BQ14" s="101" t="str">
        <f>IF(กรอกข้อมูลคะแนน!AN15=0,"",กรอกข้อมูลคะแนน!AN15)</f>
        <v/>
      </c>
      <c r="BR14" s="101" t="str">
        <f>IF(กรอกข้อมูลคะแนน!AO15=0,"",กรอกข้อมูลคะแนน!AO15)</f>
        <v/>
      </c>
      <c r="BS14" s="101" t="str">
        <f>IF(กรอกข้อมูลคะแนน!AP15=0,"",กรอกข้อมูลคะแนน!AP15)</f>
        <v/>
      </c>
      <c r="BT14" s="101" t="str">
        <f>IF(กรอกข้อมูลคะแนน!AR15=0,"",กรอกข้อมูลคะแนน!AR15)</f>
        <v/>
      </c>
      <c r="BU14" s="101" t="str">
        <f>IF(กรอกข้อมูลคะแนน!AS15=0,"",กรอกข้อมูลคะแนน!AS15)</f>
        <v/>
      </c>
      <c r="BV14" s="101" t="str">
        <f>IF(กรอกข้อมูลคะแนน!AT15=0,"",กรอกข้อมูลคะแนน!AT15)</f>
        <v/>
      </c>
      <c r="BW14" s="101" t="str">
        <f>IF(กรอกข้อมูลคะแนน!AU15=0,"",กรอกข้อมูลคะแนน!AU15)</f>
        <v/>
      </c>
      <c r="BX14" s="101" t="str">
        <f>IF(กรอกข้อมูลคะแนน!AV15=0,"",กรอกข้อมูลคะแนน!AV15)</f>
        <v/>
      </c>
      <c r="BY14" s="101" t="str">
        <f>IF(กรอกข้อมูลคะแนน!AW15=0,"",กรอกข้อมูลคะแนน!AW15)</f>
        <v/>
      </c>
      <c r="BZ14" s="101" t="str">
        <f>IF(กรอกข้อมูลคะแนน!AX15=0,"",กรอกข้อมูลคะแนน!AX15)</f>
        <v/>
      </c>
      <c r="CA14" s="80" t="str">
        <f>IF(กรอกข้อมูลคะแนน!AZ15=0,"",กรอกข้อมูลคะแนน!AZ15)</f>
        <v/>
      </c>
      <c r="CB14" s="80">
        <v>10</v>
      </c>
      <c r="CC14" s="68" t="str">
        <f>IF(กรอกข้อมูลคะแนน!BA15=0,"",กรอกข้อมูลคะแนน!BA15)</f>
        <v/>
      </c>
      <c r="CD14" s="68" t="str">
        <f>IF(กรอกข้อมูลคะแนน!BB15=0,"",กรอกข้อมูลคะแนน!BB15)</f>
        <v/>
      </c>
      <c r="CE14" s="143" t="str">
        <f>IF(กรอกข้อมูลคะแนน!BD15=0,"",กรอกข้อมูลคะแนน!BD15)</f>
        <v/>
      </c>
      <c r="CF14" s="143" t="str">
        <f>IF(กรอกข้อมูลคะแนน!BC15=0,"",กรอกข้อมูลคะแนน!BC15)</f>
        <v/>
      </c>
      <c r="CG14" s="143" t="str">
        <f t="shared" si="0"/>
        <v/>
      </c>
      <c r="CH14" s="143" t="str">
        <f>IF(กรอกข้อมูลคะแนน!BH15=0,"",กรอกข้อมูลคะแนน!BH15)</f>
        <v/>
      </c>
      <c r="CI14" s="143" t="str">
        <f>IF(กรอกข้อมูลคะแนน!BF15=0,"",กรอกข้อมูลคะแนน!BF15)</f>
        <v/>
      </c>
      <c r="CJ14" s="143" t="str">
        <f t="shared" si="3"/>
        <v/>
      </c>
      <c r="CK14" s="81" t="str">
        <f t="shared" si="4"/>
        <v/>
      </c>
      <c r="CL14" s="80" t="str">
        <f t="shared" si="5"/>
        <v/>
      </c>
      <c r="CM14" s="81" t="str">
        <f>IF(กรอกข้อมูลคะแนน!BG15=0,"",กรอกข้อมูลคะแนน!BG15)</f>
        <v/>
      </c>
      <c r="CN14" s="133" t="str">
        <f t="shared" si="1"/>
        <v/>
      </c>
      <c r="CO14" s="68" t="str">
        <f>IF(CN14="","",IF(CN14="ร","ร",VLOOKUP(CN14,ช่วงคะแนน!$H$8:$I$15,2)))</f>
        <v/>
      </c>
      <c r="CP14" s="5"/>
      <c r="CQ14" s="80">
        <v>10</v>
      </c>
      <c r="CR14" s="68" t="str">
        <f>IF(กรอกข้อมูลคะแนน!CD15=0,"",กรอกข้อมูลคะแนน!CD15)</f>
        <v/>
      </c>
      <c r="CS14" s="68" t="str">
        <f>IF(กรอกข้อมูลคะแนน!CE15=0,"",กรอกข้อมูลคะแนน!CE15)</f>
        <v/>
      </c>
      <c r="CT14" s="68" t="str">
        <f>IF(กรอกข้อมูลคะแนน!CF15=0,"",กรอกข้อมูลคะแนน!CF15)</f>
        <v/>
      </c>
      <c r="CU14" s="68" t="str">
        <f>IF(กรอกข้อมูลคะแนน!CG15=0,"",กรอกข้อมูลคะแนน!CG15)</f>
        <v/>
      </c>
      <c r="CV14" s="68" t="str">
        <f>IF(กรอกข้อมูลคะแนน!CH15=0,"",กรอกข้อมูลคะแนน!CH15)</f>
        <v/>
      </c>
      <c r="CW14" s="68" t="str">
        <f>IF(กรอกข้อมูลคะแนน!CI15=0,"",กรอกข้อมูลคะแนน!CI15)</f>
        <v/>
      </c>
      <c r="CX14" s="68" t="str">
        <f>IF(กรอกข้อมูลคะแนน!CJ15=0,"",กรอกข้อมูลคะแนน!CJ15)</f>
        <v/>
      </c>
      <c r="CY14" s="68" t="str">
        <f>IF(กรอกข้อมูลคะแนน!CK15=0,"",กรอกข้อมูลคะแนน!CK15)</f>
        <v/>
      </c>
      <c r="CZ14" s="95" t="str">
        <f t="shared" si="6"/>
        <v/>
      </c>
      <c r="DA14" s="96"/>
      <c r="DB14" s="80">
        <v>10</v>
      </c>
      <c r="DC14" s="97" t="str">
        <f>IF(กรอกข้อมูลคะแนน!CM15=0,"",กรอกข้อมูลคะแนน!CM15)</f>
        <v/>
      </c>
      <c r="DD14" s="97" t="str">
        <f>IF(กรอกข้อมูลคะแนน!CN15=0,"",กรอกข้อมูลคะแนน!CN15)</f>
        <v/>
      </c>
      <c r="DE14" s="97" t="str">
        <f>IF(กรอกข้อมูลคะแนน!CO15=0,"",กรอกข้อมูลคะแนน!CO15)</f>
        <v/>
      </c>
      <c r="DF14" s="97" t="str">
        <f>IF(กรอกข้อมูลคะแนน!CP15=0,"",กรอกข้อมูลคะแนน!CP15)</f>
        <v/>
      </c>
      <c r="DG14" s="104" t="str">
        <f>IF(กรอกข้อมูลคะแนน!CQ15=0,"",กรอกข้อมูลคะแนน!CQ15)</f>
        <v/>
      </c>
      <c r="DH14" s="97" t="str">
        <f>IF(กรอกข้อมูลคะแนน!CR15=0,"",กรอกข้อมูลคะแนน!CR15)</f>
        <v/>
      </c>
      <c r="DI14" s="97" t="str">
        <f>IF(กรอกข้อมูลคะแนน!CS15=0,"",กรอกข้อมูลคะแนน!CS15)</f>
        <v/>
      </c>
      <c r="DJ14" s="97" t="str">
        <f>IF(กรอกข้อมูลคะแนน!CT15=0,"",กรอกข้อมูลคะแนน!CT15)</f>
        <v/>
      </c>
      <c r="DK14" s="97" t="str">
        <f>IF(กรอกข้อมูลคะแนน!CU15=0,"",กรอกข้อมูลคะแนน!CU15)</f>
        <v/>
      </c>
      <c r="DL14" s="104" t="str">
        <f>IF(กรอกข้อมูลคะแนน!CV15=0,"",กรอกข้อมูลคะแนน!CV15)</f>
        <v/>
      </c>
      <c r="DM14" s="97" t="str">
        <f>IF(กรอกข้อมูลคะแนน!CW15=0,"",กรอกข้อมูลคะแนน!CW15)</f>
        <v/>
      </c>
      <c r="DN14" s="97" t="str">
        <f>IF(กรอกข้อมูลคะแนน!CX15=0,"",กรอกข้อมูลคะแนน!CX15)</f>
        <v/>
      </c>
      <c r="DO14" s="97" t="str">
        <f>IF(กรอกข้อมูลคะแนน!CY15=0,"",กรอกข้อมูลคะแนน!CY15)</f>
        <v/>
      </c>
      <c r="DP14" s="97" t="str">
        <f>IF(กรอกข้อมูลคะแนน!CZ15=0,"",กรอกข้อมูลคะแนน!CZ15)</f>
        <v/>
      </c>
      <c r="DQ14" s="98" t="str">
        <f>IF(กรอกข้อมูลคะแนน!DA15=0,"",กรอกข้อมูลคะแนน!DA15)</f>
        <v/>
      </c>
      <c r="DR14" s="95" t="str">
        <f>IF(กรอกข้อมูลคะแนน!DB15=0,"",IF(กรอกข้อมูลคะแนน!DB15="ร","ร",IF(กรอกข้อมูลคะแนน!DB15&gt;7.9,3,IF(กรอกข้อมูลคะแนน!DB15&gt;5.9,2,IF(กรอกข้อมูลคะแนน!DB15&gt;4.9,1,0)))))</f>
        <v/>
      </c>
    </row>
    <row r="15" spans="1:122" ht="17.100000000000001" customHeight="1" x14ac:dyDescent="0.5">
      <c r="A15" s="444"/>
      <c r="B15" s="444"/>
      <c r="C15" s="444"/>
      <c r="D15" s="65"/>
      <c r="E15" s="63"/>
      <c r="F15" s="63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57"/>
      <c r="AB15" s="80">
        <v>11</v>
      </c>
      <c r="AC15" s="99" t="str">
        <f>IF(กรอกข้อมูลทั่วไป!AG14=0,"",กรอกข้อมูลทั่วไป!AG14)</f>
        <v/>
      </c>
      <c r="AD15" s="101" t="str">
        <f>IF(กรอกข้อมูลคะแนน!C16=0,"",กรอกข้อมูลคะแนน!C16)</f>
        <v/>
      </c>
      <c r="AE15" s="101" t="str">
        <f>IF(กรอกข้อมูลคะแนน!D16=0,"",กรอกข้อมูลคะแนน!D16)</f>
        <v/>
      </c>
      <c r="AF15" s="101" t="str">
        <f>IF(กรอกข้อมูลคะแนน!E16=0,"",กรอกข้อมูลคะแนน!E16)</f>
        <v/>
      </c>
      <c r="AG15" s="101" t="str">
        <f>IF(กรอกข้อมูลคะแนน!F16=0,"",กรอกข้อมูลคะแนน!F16)</f>
        <v/>
      </c>
      <c r="AH15" s="101" t="str">
        <f>IF(กรอกข้อมูลคะแนน!G16=0,"",กรอกข้อมูลคะแนน!G16)</f>
        <v/>
      </c>
      <c r="AI15" s="101" t="str">
        <f>IF(กรอกข้อมูลคะแนน!H16=0,"",กรอกข้อมูลคะแนน!H16)</f>
        <v/>
      </c>
      <c r="AJ15" s="101" t="str">
        <f>IF(กรอกข้อมูลคะแนน!I16=0,"",กรอกข้อมูลคะแนน!I16)</f>
        <v/>
      </c>
      <c r="AK15" s="101" t="str">
        <f>IF(กรอกข้อมูลคะแนน!K16=0,"",กรอกข้อมูลคะแนน!K16)</f>
        <v/>
      </c>
      <c r="AL15" s="101" t="str">
        <f>IF(กรอกข้อมูลคะแนน!L16=0,"",กรอกข้อมูลคะแนน!L16)</f>
        <v/>
      </c>
      <c r="AM15" s="101" t="str">
        <f>IF(กรอกข้อมูลคะแนน!M16=0,"",กรอกข้อมูลคะแนน!M16)</f>
        <v/>
      </c>
      <c r="AN15" s="101" t="str">
        <f>IF(กรอกข้อมูลคะแนน!N16=0,"",กรอกข้อมูลคะแนน!N16)</f>
        <v/>
      </c>
      <c r="AO15" s="80">
        <v>11</v>
      </c>
      <c r="AP15" s="99" t="str">
        <f>IF(กรอกข้อมูลทั่วไป!AG14=0,"",กรอกข้อมูลทั่วไป!AG14)</f>
        <v/>
      </c>
      <c r="AQ15" s="101" t="str">
        <f>IF(กรอกข้อมูลคะแนน!O16=0,"",กรอกข้อมูลคะแนน!O16)</f>
        <v/>
      </c>
      <c r="AR15" s="101" t="str">
        <f>IF(กรอกข้อมูลคะแนน!P16=0,"",กรอกข้อมูลคะแนน!P16)</f>
        <v/>
      </c>
      <c r="AS15" s="101" t="str">
        <f>IF(กรอกข้อมูลคะแนน!Q16=0,"",กรอกข้อมูลคะแนน!Q16)</f>
        <v/>
      </c>
      <c r="AT15" s="101" t="str">
        <f>IF(กรอกข้อมูลคะแนน!S16=0,"",กรอกข้อมูลคะแนน!S16)</f>
        <v/>
      </c>
      <c r="AU15" s="101" t="str">
        <f>IF(กรอกข้อมูลคะแนน!T16=0,"",กรอกข้อมูลคะแนน!T16)</f>
        <v/>
      </c>
      <c r="AV15" s="101" t="str">
        <f>IF(กรอกข้อมูลคะแนน!U16=0,"",กรอกข้อมูลคะแนน!U16)</f>
        <v/>
      </c>
      <c r="AW15" s="101" t="str">
        <f>IF(กรอกข้อมูลคะแนน!V16=0,"",กรอกข้อมูลคะแนน!V16)</f>
        <v/>
      </c>
      <c r="AX15" s="101" t="str">
        <f>IF(กรอกข้อมูลคะแนน!W16=0,"",กรอกข้อมูลคะแนน!W16)</f>
        <v/>
      </c>
      <c r="AY15" s="101" t="str">
        <f>IF(กรอกข้อมูลคะแนน!X16=0,"",กรอกข้อมูลคะแนน!X16)</f>
        <v/>
      </c>
      <c r="AZ15" s="101" t="str">
        <f>IF(กรอกข้อมูลคะแนน!Y16=0,"",กรอกข้อมูลคะแนน!Y16)</f>
        <v/>
      </c>
      <c r="BA15" s="80" t="str">
        <f>IF(กรอกข้อมูลคะแนน!AA16=0,"",กรอกข้อมูลคะแนน!AA16)</f>
        <v/>
      </c>
      <c r="BB15" s="80">
        <v>11</v>
      </c>
      <c r="BC15" s="99" t="str">
        <f>IF(กรอกข้อมูลทั่วไป!AG14=0,"",กรอกข้อมูลทั่วไป!AG14)</f>
        <v/>
      </c>
      <c r="BD15" s="101" t="str">
        <f>IF(กรอกข้อมูลคะแนน!AB16=0,"",กรอกข้อมูลคะแนน!AB16)</f>
        <v/>
      </c>
      <c r="BE15" s="101" t="str">
        <f>IF(กรอกข้อมูลคะแนน!AC16=0,"",กรอกข้อมูลคะแนน!AC16)</f>
        <v/>
      </c>
      <c r="BF15" s="101" t="str">
        <f>IF(กรอกข้อมูลคะแนน!AD16=0,"",กรอกข้อมูลคะแนน!AD16)</f>
        <v/>
      </c>
      <c r="BG15" s="101" t="str">
        <f>IF(กรอกข้อมูลคะแนน!AE16=0,"",กรอกข้อมูลคะแนน!AE16)</f>
        <v/>
      </c>
      <c r="BH15" s="101" t="str">
        <f>IF(กรอกข้อมูลคะแนน!AF16=0,"",กรอกข้อมูลคะแนน!AF16)</f>
        <v/>
      </c>
      <c r="BI15" s="101" t="str">
        <f>IF(กรอกข้อมูลคะแนน!AG16=0,"",กรอกข้อมูลคะแนน!AG16)</f>
        <v/>
      </c>
      <c r="BJ15" s="101" t="str">
        <f>IF(กรอกข้อมูลคะแนน!AH16=0,"",กรอกข้อมูลคะแนน!AH16)</f>
        <v/>
      </c>
      <c r="BK15" s="101" t="str">
        <f>IF(กรอกข้อมูลคะแนน!AJ16=0,"",กรอกข้อมูลคะแนน!AJ16)</f>
        <v/>
      </c>
      <c r="BL15" s="101" t="str">
        <f>IF(กรอกข้อมูลคะแนน!AK16=0,"",กรอกข้อมูลคะแนน!AK16)</f>
        <v/>
      </c>
      <c r="BM15" s="101" t="str">
        <f>IF(กรอกข้อมูลคะแนน!AL16=0,"",กรอกข้อมูลคะแนน!AL16)</f>
        <v/>
      </c>
      <c r="BN15" s="101" t="str">
        <f>IF(กรอกข้อมูลคะแนน!AM16=0,"",กรอกข้อมูลคะแนน!AM16)</f>
        <v/>
      </c>
      <c r="BO15" s="80">
        <v>11</v>
      </c>
      <c r="BP15" s="99" t="str">
        <f t="shared" si="2"/>
        <v/>
      </c>
      <c r="BQ15" s="101" t="str">
        <f>IF(กรอกข้อมูลคะแนน!AN16=0,"",กรอกข้อมูลคะแนน!AN16)</f>
        <v/>
      </c>
      <c r="BR15" s="101" t="str">
        <f>IF(กรอกข้อมูลคะแนน!AO16=0,"",กรอกข้อมูลคะแนน!AO16)</f>
        <v/>
      </c>
      <c r="BS15" s="101" t="str">
        <f>IF(กรอกข้อมูลคะแนน!AP16=0,"",กรอกข้อมูลคะแนน!AP16)</f>
        <v/>
      </c>
      <c r="BT15" s="101" t="str">
        <f>IF(กรอกข้อมูลคะแนน!AR16=0,"",กรอกข้อมูลคะแนน!AR16)</f>
        <v/>
      </c>
      <c r="BU15" s="101" t="str">
        <f>IF(กรอกข้อมูลคะแนน!AS16=0,"",กรอกข้อมูลคะแนน!AS16)</f>
        <v/>
      </c>
      <c r="BV15" s="101" t="str">
        <f>IF(กรอกข้อมูลคะแนน!AT16=0,"",กรอกข้อมูลคะแนน!AT16)</f>
        <v/>
      </c>
      <c r="BW15" s="101" t="str">
        <f>IF(กรอกข้อมูลคะแนน!AU16=0,"",กรอกข้อมูลคะแนน!AU16)</f>
        <v/>
      </c>
      <c r="BX15" s="101" t="str">
        <f>IF(กรอกข้อมูลคะแนน!AV16=0,"",กรอกข้อมูลคะแนน!AV16)</f>
        <v/>
      </c>
      <c r="BY15" s="101" t="str">
        <f>IF(กรอกข้อมูลคะแนน!AW16=0,"",กรอกข้อมูลคะแนน!AW16)</f>
        <v/>
      </c>
      <c r="BZ15" s="101" t="str">
        <f>IF(กรอกข้อมูลคะแนน!AX16=0,"",กรอกข้อมูลคะแนน!AX16)</f>
        <v/>
      </c>
      <c r="CA15" s="80" t="str">
        <f>IF(กรอกข้อมูลคะแนน!AZ16=0,"",กรอกข้อมูลคะแนน!AZ16)</f>
        <v/>
      </c>
      <c r="CB15" s="80">
        <v>11</v>
      </c>
      <c r="CC15" s="68" t="str">
        <f>IF(กรอกข้อมูลคะแนน!BA16=0,"",กรอกข้อมูลคะแนน!BA16)</f>
        <v/>
      </c>
      <c r="CD15" s="68" t="str">
        <f>IF(กรอกข้อมูลคะแนน!BB16=0,"",กรอกข้อมูลคะแนน!BB16)</f>
        <v/>
      </c>
      <c r="CE15" s="143" t="str">
        <f>IF(กรอกข้อมูลคะแนน!BD16=0,"",กรอกข้อมูลคะแนน!BD16)</f>
        <v/>
      </c>
      <c r="CF15" s="143" t="str">
        <f>IF(กรอกข้อมูลคะแนน!BC16=0,"",กรอกข้อมูลคะแนน!BC16)</f>
        <v/>
      </c>
      <c r="CG15" s="143" t="str">
        <f t="shared" si="0"/>
        <v/>
      </c>
      <c r="CH15" s="143" t="str">
        <f>IF(กรอกข้อมูลคะแนน!BH16=0,"",กรอกข้อมูลคะแนน!BH16)</f>
        <v/>
      </c>
      <c r="CI15" s="143" t="str">
        <f>IF(กรอกข้อมูลคะแนน!BF16=0,"",กรอกข้อมูลคะแนน!BF16)</f>
        <v/>
      </c>
      <c r="CJ15" s="143" t="str">
        <f t="shared" si="3"/>
        <v/>
      </c>
      <c r="CK15" s="81" t="str">
        <f t="shared" si="4"/>
        <v/>
      </c>
      <c r="CL15" s="80" t="str">
        <f t="shared" si="5"/>
        <v/>
      </c>
      <c r="CM15" s="81" t="str">
        <f>IF(กรอกข้อมูลคะแนน!BG16=0,"",กรอกข้อมูลคะแนน!BG16)</f>
        <v/>
      </c>
      <c r="CN15" s="133" t="str">
        <f t="shared" si="1"/>
        <v/>
      </c>
      <c r="CO15" s="68" t="str">
        <f>IF(CN15="","",IF(CN15="ร","ร",VLOOKUP(CN15,ช่วงคะแนน!$H$8:$I$15,2)))</f>
        <v/>
      </c>
      <c r="CP15" s="5"/>
      <c r="CQ15" s="80">
        <v>11</v>
      </c>
      <c r="CR15" s="68" t="str">
        <f>IF(กรอกข้อมูลคะแนน!CD16=0,"",กรอกข้อมูลคะแนน!CD16)</f>
        <v/>
      </c>
      <c r="CS15" s="68" t="str">
        <f>IF(กรอกข้อมูลคะแนน!CE16=0,"",กรอกข้อมูลคะแนน!CE16)</f>
        <v/>
      </c>
      <c r="CT15" s="68" t="str">
        <f>IF(กรอกข้อมูลคะแนน!CF16=0,"",กรอกข้อมูลคะแนน!CF16)</f>
        <v/>
      </c>
      <c r="CU15" s="68" t="str">
        <f>IF(กรอกข้อมูลคะแนน!CG16=0,"",กรอกข้อมูลคะแนน!CG16)</f>
        <v/>
      </c>
      <c r="CV15" s="68" t="str">
        <f>IF(กรอกข้อมูลคะแนน!CH16=0,"",กรอกข้อมูลคะแนน!CH16)</f>
        <v/>
      </c>
      <c r="CW15" s="68" t="str">
        <f>IF(กรอกข้อมูลคะแนน!CI16=0,"",กรอกข้อมูลคะแนน!CI16)</f>
        <v/>
      </c>
      <c r="CX15" s="68" t="str">
        <f>IF(กรอกข้อมูลคะแนน!CJ16=0,"",กรอกข้อมูลคะแนน!CJ16)</f>
        <v/>
      </c>
      <c r="CY15" s="68" t="str">
        <f>IF(กรอกข้อมูลคะแนน!CK16=0,"",กรอกข้อมูลคะแนน!CK16)</f>
        <v/>
      </c>
      <c r="CZ15" s="95" t="str">
        <f t="shared" si="6"/>
        <v/>
      </c>
      <c r="DA15" s="96"/>
      <c r="DB15" s="80">
        <v>11</v>
      </c>
      <c r="DC15" s="97" t="str">
        <f>IF(กรอกข้อมูลคะแนน!CM16=0,"",กรอกข้อมูลคะแนน!CM16)</f>
        <v/>
      </c>
      <c r="DD15" s="97" t="str">
        <f>IF(กรอกข้อมูลคะแนน!CN16=0,"",กรอกข้อมูลคะแนน!CN16)</f>
        <v/>
      </c>
      <c r="DE15" s="97" t="str">
        <f>IF(กรอกข้อมูลคะแนน!CO16=0,"",กรอกข้อมูลคะแนน!CO16)</f>
        <v/>
      </c>
      <c r="DF15" s="97" t="str">
        <f>IF(กรอกข้อมูลคะแนน!CP16=0,"",กรอกข้อมูลคะแนน!CP16)</f>
        <v/>
      </c>
      <c r="DG15" s="104" t="str">
        <f>IF(กรอกข้อมูลคะแนน!CQ16=0,"",กรอกข้อมูลคะแนน!CQ16)</f>
        <v/>
      </c>
      <c r="DH15" s="97" t="str">
        <f>IF(กรอกข้อมูลคะแนน!CR16=0,"",กรอกข้อมูลคะแนน!CR16)</f>
        <v/>
      </c>
      <c r="DI15" s="97" t="str">
        <f>IF(กรอกข้อมูลคะแนน!CS16=0,"",กรอกข้อมูลคะแนน!CS16)</f>
        <v/>
      </c>
      <c r="DJ15" s="97" t="str">
        <f>IF(กรอกข้อมูลคะแนน!CT16=0,"",กรอกข้อมูลคะแนน!CT16)</f>
        <v/>
      </c>
      <c r="DK15" s="97" t="str">
        <f>IF(กรอกข้อมูลคะแนน!CU16=0,"",กรอกข้อมูลคะแนน!CU16)</f>
        <v/>
      </c>
      <c r="DL15" s="104" t="str">
        <f>IF(กรอกข้อมูลคะแนน!CV16=0,"",กรอกข้อมูลคะแนน!CV16)</f>
        <v/>
      </c>
      <c r="DM15" s="97" t="str">
        <f>IF(กรอกข้อมูลคะแนน!CW16=0,"",กรอกข้อมูลคะแนน!CW16)</f>
        <v/>
      </c>
      <c r="DN15" s="97" t="str">
        <f>IF(กรอกข้อมูลคะแนน!CX16=0,"",กรอกข้อมูลคะแนน!CX16)</f>
        <v/>
      </c>
      <c r="DO15" s="97" t="str">
        <f>IF(กรอกข้อมูลคะแนน!CY16=0,"",กรอกข้อมูลคะแนน!CY16)</f>
        <v/>
      </c>
      <c r="DP15" s="97" t="str">
        <f>IF(กรอกข้อมูลคะแนน!CZ16=0,"",กรอกข้อมูลคะแนน!CZ16)</f>
        <v/>
      </c>
      <c r="DQ15" s="98" t="str">
        <f>IF(กรอกข้อมูลคะแนน!DA16=0,"",กรอกข้อมูลคะแนน!DA16)</f>
        <v/>
      </c>
      <c r="DR15" s="95" t="str">
        <f>IF(กรอกข้อมูลคะแนน!DB16=0,"",IF(กรอกข้อมูลคะแนน!DB16="ร","ร",IF(กรอกข้อมูลคะแนน!DB16&gt;7.9,3,IF(กรอกข้อมูลคะแนน!DB16&gt;5.9,2,IF(กรอกข้อมูลคะแนน!DB16&gt;4.9,1,0)))))</f>
        <v/>
      </c>
    </row>
    <row r="16" spans="1:122" ht="17.100000000000001" customHeight="1" x14ac:dyDescent="0.5">
      <c r="A16" s="444" t="s">
        <v>68</v>
      </c>
      <c r="B16" s="444"/>
      <c r="C16" s="444"/>
      <c r="D16" s="444"/>
      <c r="E16" s="64"/>
      <c r="F16" s="64"/>
      <c r="G16" s="445">
        <f>กรอกข้อมูลทั่วไป!D12</f>
        <v>0</v>
      </c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57"/>
      <c r="AB16" s="80">
        <v>12</v>
      </c>
      <c r="AC16" s="99" t="str">
        <f>IF(กรอกข้อมูลทั่วไป!AG15=0,"",กรอกข้อมูลทั่วไป!AG15)</f>
        <v/>
      </c>
      <c r="AD16" s="101" t="str">
        <f>IF(กรอกข้อมูลคะแนน!C17=0,"",กรอกข้อมูลคะแนน!C17)</f>
        <v/>
      </c>
      <c r="AE16" s="101" t="str">
        <f>IF(กรอกข้อมูลคะแนน!D17=0,"",กรอกข้อมูลคะแนน!D17)</f>
        <v/>
      </c>
      <c r="AF16" s="101" t="str">
        <f>IF(กรอกข้อมูลคะแนน!E17=0,"",กรอกข้อมูลคะแนน!E17)</f>
        <v/>
      </c>
      <c r="AG16" s="101" t="str">
        <f>IF(กรอกข้อมูลคะแนน!F17=0,"",กรอกข้อมูลคะแนน!F17)</f>
        <v/>
      </c>
      <c r="AH16" s="101" t="str">
        <f>IF(กรอกข้อมูลคะแนน!G17=0,"",กรอกข้อมูลคะแนน!G17)</f>
        <v/>
      </c>
      <c r="AI16" s="101" t="str">
        <f>IF(กรอกข้อมูลคะแนน!H17=0,"",กรอกข้อมูลคะแนน!H17)</f>
        <v/>
      </c>
      <c r="AJ16" s="101" t="str">
        <f>IF(กรอกข้อมูลคะแนน!I17=0,"",กรอกข้อมูลคะแนน!I17)</f>
        <v/>
      </c>
      <c r="AK16" s="101" t="str">
        <f>IF(กรอกข้อมูลคะแนน!K17=0,"",กรอกข้อมูลคะแนน!K17)</f>
        <v/>
      </c>
      <c r="AL16" s="101" t="str">
        <f>IF(กรอกข้อมูลคะแนน!L17=0,"",กรอกข้อมูลคะแนน!L17)</f>
        <v/>
      </c>
      <c r="AM16" s="101" t="str">
        <f>IF(กรอกข้อมูลคะแนน!M17=0,"",กรอกข้อมูลคะแนน!M17)</f>
        <v/>
      </c>
      <c r="AN16" s="101" t="str">
        <f>IF(กรอกข้อมูลคะแนน!N17=0,"",กรอกข้อมูลคะแนน!N17)</f>
        <v/>
      </c>
      <c r="AO16" s="80">
        <v>12</v>
      </c>
      <c r="AP16" s="99" t="str">
        <f>IF(กรอกข้อมูลทั่วไป!AG15=0,"",กรอกข้อมูลทั่วไป!AG15)</f>
        <v/>
      </c>
      <c r="AQ16" s="101" t="str">
        <f>IF(กรอกข้อมูลคะแนน!O17=0,"",กรอกข้อมูลคะแนน!O17)</f>
        <v/>
      </c>
      <c r="AR16" s="101" t="str">
        <f>IF(กรอกข้อมูลคะแนน!P17=0,"",กรอกข้อมูลคะแนน!P17)</f>
        <v/>
      </c>
      <c r="AS16" s="101" t="str">
        <f>IF(กรอกข้อมูลคะแนน!Q17=0,"",กรอกข้อมูลคะแนน!Q17)</f>
        <v/>
      </c>
      <c r="AT16" s="101" t="str">
        <f>IF(กรอกข้อมูลคะแนน!S17=0,"",กรอกข้อมูลคะแนน!S17)</f>
        <v/>
      </c>
      <c r="AU16" s="101" t="str">
        <f>IF(กรอกข้อมูลคะแนน!T17=0,"",กรอกข้อมูลคะแนน!T17)</f>
        <v/>
      </c>
      <c r="AV16" s="101" t="str">
        <f>IF(กรอกข้อมูลคะแนน!U17=0,"",กรอกข้อมูลคะแนน!U17)</f>
        <v/>
      </c>
      <c r="AW16" s="101" t="str">
        <f>IF(กรอกข้อมูลคะแนน!V17=0,"",กรอกข้อมูลคะแนน!V17)</f>
        <v/>
      </c>
      <c r="AX16" s="101" t="str">
        <f>IF(กรอกข้อมูลคะแนน!W17=0,"",กรอกข้อมูลคะแนน!W17)</f>
        <v/>
      </c>
      <c r="AY16" s="101" t="str">
        <f>IF(กรอกข้อมูลคะแนน!X17=0,"",กรอกข้อมูลคะแนน!X17)</f>
        <v/>
      </c>
      <c r="AZ16" s="101" t="str">
        <f>IF(กรอกข้อมูลคะแนน!Y17=0,"",กรอกข้อมูลคะแนน!Y17)</f>
        <v/>
      </c>
      <c r="BA16" s="80" t="str">
        <f>IF(กรอกข้อมูลคะแนน!AA17=0,"",กรอกข้อมูลคะแนน!AA17)</f>
        <v/>
      </c>
      <c r="BB16" s="80">
        <v>12</v>
      </c>
      <c r="BC16" s="99" t="str">
        <f>IF(กรอกข้อมูลทั่วไป!AG15=0,"",กรอกข้อมูลทั่วไป!AG15)</f>
        <v/>
      </c>
      <c r="BD16" s="101" t="str">
        <f>IF(กรอกข้อมูลคะแนน!AB17=0,"",กรอกข้อมูลคะแนน!AB17)</f>
        <v/>
      </c>
      <c r="BE16" s="101" t="str">
        <f>IF(กรอกข้อมูลคะแนน!AC17=0,"",กรอกข้อมูลคะแนน!AC17)</f>
        <v/>
      </c>
      <c r="BF16" s="101" t="str">
        <f>IF(กรอกข้อมูลคะแนน!AD17=0,"",กรอกข้อมูลคะแนน!AD17)</f>
        <v/>
      </c>
      <c r="BG16" s="101" t="str">
        <f>IF(กรอกข้อมูลคะแนน!AE17=0,"",กรอกข้อมูลคะแนน!AE17)</f>
        <v/>
      </c>
      <c r="BH16" s="101" t="str">
        <f>IF(กรอกข้อมูลคะแนน!AF17=0,"",กรอกข้อมูลคะแนน!AF17)</f>
        <v/>
      </c>
      <c r="BI16" s="101" t="str">
        <f>IF(กรอกข้อมูลคะแนน!AG17=0,"",กรอกข้อมูลคะแนน!AG17)</f>
        <v/>
      </c>
      <c r="BJ16" s="101" t="str">
        <f>IF(กรอกข้อมูลคะแนน!AH17=0,"",กรอกข้อมูลคะแนน!AH17)</f>
        <v/>
      </c>
      <c r="BK16" s="101" t="str">
        <f>IF(กรอกข้อมูลคะแนน!AJ17=0,"",กรอกข้อมูลคะแนน!AJ17)</f>
        <v/>
      </c>
      <c r="BL16" s="101" t="str">
        <f>IF(กรอกข้อมูลคะแนน!AK17=0,"",กรอกข้อมูลคะแนน!AK17)</f>
        <v/>
      </c>
      <c r="BM16" s="101" t="str">
        <f>IF(กรอกข้อมูลคะแนน!AL17=0,"",กรอกข้อมูลคะแนน!AL17)</f>
        <v/>
      </c>
      <c r="BN16" s="101" t="str">
        <f>IF(กรอกข้อมูลคะแนน!AM17=0,"",กรอกข้อมูลคะแนน!AM17)</f>
        <v/>
      </c>
      <c r="BO16" s="80">
        <v>12</v>
      </c>
      <c r="BP16" s="99" t="str">
        <f t="shared" si="2"/>
        <v/>
      </c>
      <c r="BQ16" s="101" t="str">
        <f>IF(กรอกข้อมูลคะแนน!AN17=0,"",กรอกข้อมูลคะแนน!AN17)</f>
        <v/>
      </c>
      <c r="BR16" s="101" t="str">
        <f>IF(กรอกข้อมูลคะแนน!AO17=0,"",กรอกข้อมูลคะแนน!AO17)</f>
        <v/>
      </c>
      <c r="BS16" s="101" t="str">
        <f>IF(กรอกข้อมูลคะแนน!AP17=0,"",กรอกข้อมูลคะแนน!AP17)</f>
        <v/>
      </c>
      <c r="BT16" s="101" t="str">
        <f>IF(กรอกข้อมูลคะแนน!AR17=0,"",กรอกข้อมูลคะแนน!AR17)</f>
        <v/>
      </c>
      <c r="BU16" s="101" t="str">
        <f>IF(กรอกข้อมูลคะแนน!AS17=0,"",กรอกข้อมูลคะแนน!AS17)</f>
        <v/>
      </c>
      <c r="BV16" s="101" t="str">
        <f>IF(กรอกข้อมูลคะแนน!AT17=0,"",กรอกข้อมูลคะแนน!AT17)</f>
        <v/>
      </c>
      <c r="BW16" s="101" t="str">
        <f>IF(กรอกข้อมูลคะแนน!AU17=0,"",กรอกข้อมูลคะแนน!AU17)</f>
        <v/>
      </c>
      <c r="BX16" s="101" t="str">
        <f>IF(กรอกข้อมูลคะแนน!AV17=0,"",กรอกข้อมูลคะแนน!AV17)</f>
        <v/>
      </c>
      <c r="BY16" s="101" t="str">
        <f>IF(กรอกข้อมูลคะแนน!AW17=0,"",กรอกข้อมูลคะแนน!AW17)</f>
        <v/>
      </c>
      <c r="BZ16" s="101" t="str">
        <f>IF(กรอกข้อมูลคะแนน!AX17=0,"",กรอกข้อมูลคะแนน!AX17)</f>
        <v/>
      </c>
      <c r="CA16" s="80" t="str">
        <f>IF(กรอกข้อมูลคะแนน!AZ17=0,"",กรอกข้อมูลคะแนน!AZ17)</f>
        <v/>
      </c>
      <c r="CB16" s="80">
        <v>12</v>
      </c>
      <c r="CC16" s="68" t="str">
        <f>IF(กรอกข้อมูลคะแนน!BA17=0,"",กรอกข้อมูลคะแนน!BA17)</f>
        <v/>
      </c>
      <c r="CD16" s="68" t="str">
        <f>IF(กรอกข้อมูลคะแนน!BB17=0,"",กรอกข้อมูลคะแนน!BB17)</f>
        <v/>
      </c>
      <c r="CE16" s="143" t="str">
        <f>IF(กรอกข้อมูลคะแนน!BD17=0,"",กรอกข้อมูลคะแนน!BD17)</f>
        <v/>
      </c>
      <c r="CF16" s="143" t="str">
        <f>IF(กรอกข้อมูลคะแนน!BC17=0,"",กรอกข้อมูลคะแนน!BC17)</f>
        <v/>
      </c>
      <c r="CG16" s="143" t="str">
        <f t="shared" si="0"/>
        <v/>
      </c>
      <c r="CH16" s="143" t="str">
        <f>IF(กรอกข้อมูลคะแนน!BH17=0,"",กรอกข้อมูลคะแนน!BH17)</f>
        <v/>
      </c>
      <c r="CI16" s="143" t="str">
        <f>IF(กรอกข้อมูลคะแนน!BF17=0,"",กรอกข้อมูลคะแนน!BF17)</f>
        <v/>
      </c>
      <c r="CJ16" s="143" t="str">
        <f t="shared" si="3"/>
        <v/>
      </c>
      <c r="CK16" s="81" t="str">
        <f t="shared" si="4"/>
        <v/>
      </c>
      <c r="CL16" s="80" t="str">
        <f t="shared" si="5"/>
        <v/>
      </c>
      <c r="CM16" s="81" t="str">
        <f>IF(กรอกข้อมูลคะแนน!BG17=0,"",กรอกข้อมูลคะแนน!BG17)</f>
        <v/>
      </c>
      <c r="CN16" s="133" t="str">
        <f t="shared" si="1"/>
        <v/>
      </c>
      <c r="CO16" s="68" t="str">
        <f>IF(CN16="","",IF(CN16="ร","ร",VLOOKUP(CN16,ช่วงคะแนน!$H$8:$I$15,2)))</f>
        <v/>
      </c>
      <c r="CP16" s="5"/>
      <c r="CQ16" s="80">
        <v>12</v>
      </c>
      <c r="CR16" s="68" t="str">
        <f>IF(กรอกข้อมูลคะแนน!CD17=0,"",กรอกข้อมูลคะแนน!CD17)</f>
        <v/>
      </c>
      <c r="CS16" s="68" t="str">
        <f>IF(กรอกข้อมูลคะแนน!CE17=0,"",กรอกข้อมูลคะแนน!CE17)</f>
        <v/>
      </c>
      <c r="CT16" s="68" t="str">
        <f>IF(กรอกข้อมูลคะแนน!CF17=0,"",กรอกข้อมูลคะแนน!CF17)</f>
        <v/>
      </c>
      <c r="CU16" s="68" t="str">
        <f>IF(กรอกข้อมูลคะแนน!CG17=0,"",กรอกข้อมูลคะแนน!CG17)</f>
        <v/>
      </c>
      <c r="CV16" s="68" t="str">
        <f>IF(กรอกข้อมูลคะแนน!CH17=0,"",กรอกข้อมูลคะแนน!CH17)</f>
        <v/>
      </c>
      <c r="CW16" s="68" t="str">
        <f>IF(กรอกข้อมูลคะแนน!CI17=0,"",กรอกข้อมูลคะแนน!CI17)</f>
        <v/>
      </c>
      <c r="CX16" s="68" t="str">
        <f>IF(กรอกข้อมูลคะแนน!CJ17=0,"",กรอกข้อมูลคะแนน!CJ17)</f>
        <v/>
      </c>
      <c r="CY16" s="68" t="str">
        <f>IF(กรอกข้อมูลคะแนน!CK17=0,"",กรอกข้อมูลคะแนน!CK17)</f>
        <v/>
      </c>
      <c r="CZ16" s="95" t="str">
        <f t="shared" si="6"/>
        <v/>
      </c>
      <c r="DA16" s="96"/>
      <c r="DB16" s="80">
        <v>12</v>
      </c>
      <c r="DC16" s="97" t="str">
        <f>IF(กรอกข้อมูลคะแนน!CM17=0,"",กรอกข้อมูลคะแนน!CM17)</f>
        <v/>
      </c>
      <c r="DD16" s="97" t="str">
        <f>IF(กรอกข้อมูลคะแนน!CN17=0,"",กรอกข้อมูลคะแนน!CN17)</f>
        <v/>
      </c>
      <c r="DE16" s="97" t="str">
        <f>IF(กรอกข้อมูลคะแนน!CO17=0,"",กรอกข้อมูลคะแนน!CO17)</f>
        <v/>
      </c>
      <c r="DF16" s="97" t="str">
        <f>IF(กรอกข้อมูลคะแนน!CP17=0,"",กรอกข้อมูลคะแนน!CP17)</f>
        <v/>
      </c>
      <c r="DG16" s="104" t="str">
        <f>IF(กรอกข้อมูลคะแนน!CQ17=0,"",กรอกข้อมูลคะแนน!CQ17)</f>
        <v/>
      </c>
      <c r="DH16" s="97" t="str">
        <f>IF(กรอกข้อมูลคะแนน!CR17=0,"",กรอกข้อมูลคะแนน!CR17)</f>
        <v/>
      </c>
      <c r="DI16" s="97" t="str">
        <f>IF(กรอกข้อมูลคะแนน!CS17=0,"",กรอกข้อมูลคะแนน!CS17)</f>
        <v/>
      </c>
      <c r="DJ16" s="97" t="str">
        <f>IF(กรอกข้อมูลคะแนน!CT17=0,"",กรอกข้อมูลคะแนน!CT17)</f>
        <v/>
      </c>
      <c r="DK16" s="97" t="str">
        <f>IF(กรอกข้อมูลคะแนน!CU17=0,"",กรอกข้อมูลคะแนน!CU17)</f>
        <v/>
      </c>
      <c r="DL16" s="104" t="str">
        <f>IF(กรอกข้อมูลคะแนน!CV17=0,"",กรอกข้อมูลคะแนน!CV17)</f>
        <v/>
      </c>
      <c r="DM16" s="97" t="str">
        <f>IF(กรอกข้อมูลคะแนน!CW17=0,"",กรอกข้อมูลคะแนน!CW17)</f>
        <v/>
      </c>
      <c r="DN16" s="97" t="str">
        <f>IF(กรอกข้อมูลคะแนน!CX17=0,"",กรอกข้อมูลคะแนน!CX17)</f>
        <v/>
      </c>
      <c r="DO16" s="97" t="str">
        <f>IF(กรอกข้อมูลคะแนน!CY17=0,"",กรอกข้อมูลคะแนน!CY17)</f>
        <v/>
      </c>
      <c r="DP16" s="97" t="str">
        <f>IF(กรอกข้อมูลคะแนน!CZ17=0,"",กรอกข้อมูลคะแนน!CZ17)</f>
        <v/>
      </c>
      <c r="DQ16" s="98" t="str">
        <f>IF(กรอกข้อมูลคะแนน!DA17=0,"",กรอกข้อมูลคะแนน!DA17)</f>
        <v/>
      </c>
      <c r="DR16" s="95" t="str">
        <f>IF(กรอกข้อมูลคะแนน!DB17=0,"",IF(กรอกข้อมูลคะแนน!DB17="ร","ร",IF(กรอกข้อมูลคะแนน!DB17&gt;7.9,3,IF(กรอกข้อมูลคะแนน!DB17&gt;5.9,2,IF(กรอกข้อมูลคะแนน!DB17&gt;4.9,1,0)))))</f>
        <v/>
      </c>
    </row>
    <row r="17" spans="1:122" ht="17.100000000000001" customHeight="1" x14ac:dyDescent="0.5">
      <c r="A17" s="444"/>
      <c r="B17" s="444"/>
      <c r="C17" s="444"/>
      <c r="D17" s="444"/>
      <c r="E17" s="63"/>
      <c r="F17" s="63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57"/>
      <c r="AB17" s="80">
        <v>13</v>
      </c>
      <c r="AC17" s="99" t="str">
        <f>IF(กรอกข้อมูลทั่วไป!AG16=0,"",กรอกข้อมูลทั่วไป!AG16)</f>
        <v/>
      </c>
      <c r="AD17" s="101" t="str">
        <f>IF(กรอกข้อมูลคะแนน!C18=0,"",กรอกข้อมูลคะแนน!C18)</f>
        <v/>
      </c>
      <c r="AE17" s="101" t="str">
        <f>IF(กรอกข้อมูลคะแนน!D18=0,"",กรอกข้อมูลคะแนน!D18)</f>
        <v/>
      </c>
      <c r="AF17" s="101" t="str">
        <f>IF(กรอกข้อมูลคะแนน!E18=0,"",กรอกข้อมูลคะแนน!E18)</f>
        <v/>
      </c>
      <c r="AG17" s="101" t="str">
        <f>IF(กรอกข้อมูลคะแนน!F18=0,"",กรอกข้อมูลคะแนน!F18)</f>
        <v/>
      </c>
      <c r="AH17" s="101" t="str">
        <f>IF(กรอกข้อมูลคะแนน!G18=0,"",กรอกข้อมูลคะแนน!G18)</f>
        <v/>
      </c>
      <c r="AI17" s="101" t="str">
        <f>IF(กรอกข้อมูลคะแนน!H18=0,"",กรอกข้อมูลคะแนน!H18)</f>
        <v/>
      </c>
      <c r="AJ17" s="101" t="str">
        <f>IF(กรอกข้อมูลคะแนน!I18=0,"",กรอกข้อมูลคะแนน!I18)</f>
        <v/>
      </c>
      <c r="AK17" s="101" t="str">
        <f>IF(กรอกข้อมูลคะแนน!K18=0,"",กรอกข้อมูลคะแนน!K18)</f>
        <v/>
      </c>
      <c r="AL17" s="101" t="str">
        <f>IF(กรอกข้อมูลคะแนน!L18=0,"",กรอกข้อมูลคะแนน!L18)</f>
        <v/>
      </c>
      <c r="AM17" s="101" t="str">
        <f>IF(กรอกข้อมูลคะแนน!M18=0,"",กรอกข้อมูลคะแนน!M18)</f>
        <v/>
      </c>
      <c r="AN17" s="101" t="str">
        <f>IF(กรอกข้อมูลคะแนน!N18=0,"",กรอกข้อมูลคะแนน!N18)</f>
        <v/>
      </c>
      <c r="AO17" s="80">
        <v>13</v>
      </c>
      <c r="AP17" s="99" t="str">
        <f>IF(กรอกข้อมูลทั่วไป!AG16=0,"",กรอกข้อมูลทั่วไป!AG16)</f>
        <v/>
      </c>
      <c r="AQ17" s="101" t="str">
        <f>IF(กรอกข้อมูลคะแนน!O18=0,"",กรอกข้อมูลคะแนน!O18)</f>
        <v/>
      </c>
      <c r="AR17" s="101" t="str">
        <f>IF(กรอกข้อมูลคะแนน!P18=0,"",กรอกข้อมูลคะแนน!P18)</f>
        <v/>
      </c>
      <c r="AS17" s="101" t="str">
        <f>IF(กรอกข้อมูลคะแนน!Q18=0,"",กรอกข้อมูลคะแนน!Q18)</f>
        <v/>
      </c>
      <c r="AT17" s="101" t="str">
        <f>IF(กรอกข้อมูลคะแนน!S18=0,"",กรอกข้อมูลคะแนน!S18)</f>
        <v/>
      </c>
      <c r="AU17" s="101" t="str">
        <f>IF(กรอกข้อมูลคะแนน!T18=0,"",กรอกข้อมูลคะแนน!T18)</f>
        <v/>
      </c>
      <c r="AV17" s="101" t="str">
        <f>IF(กรอกข้อมูลคะแนน!U18=0,"",กรอกข้อมูลคะแนน!U18)</f>
        <v/>
      </c>
      <c r="AW17" s="101" t="str">
        <f>IF(กรอกข้อมูลคะแนน!V18=0,"",กรอกข้อมูลคะแนน!V18)</f>
        <v/>
      </c>
      <c r="AX17" s="101" t="str">
        <f>IF(กรอกข้อมูลคะแนน!W18=0,"",กรอกข้อมูลคะแนน!W18)</f>
        <v/>
      </c>
      <c r="AY17" s="101" t="str">
        <f>IF(กรอกข้อมูลคะแนน!X18=0,"",กรอกข้อมูลคะแนน!X18)</f>
        <v/>
      </c>
      <c r="AZ17" s="101" t="str">
        <f>IF(กรอกข้อมูลคะแนน!Y18=0,"",กรอกข้อมูลคะแนน!Y18)</f>
        <v/>
      </c>
      <c r="BA17" s="80" t="str">
        <f>IF(กรอกข้อมูลคะแนน!AA18=0,"",กรอกข้อมูลคะแนน!AA18)</f>
        <v/>
      </c>
      <c r="BB17" s="80">
        <v>13</v>
      </c>
      <c r="BC17" s="99" t="str">
        <f>IF(กรอกข้อมูลทั่วไป!AG16=0,"",กรอกข้อมูลทั่วไป!AG16)</f>
        <v/>
      </c>
      <c r="BD17" s="101" t="str">
        <f>IF(กรอกข้อมูลคะแนน!AB18=0,"",กรอกข้อมูลคะแนน!AB18)</f>
        <v/>
      </c>
      <c r="BE17" s="101" t="str">
        <f>IF(กรอกข้อมูลคะแนน!AC18=0,"",กรอกข้อมูลคะแนน!AC18)</f>
        <v/>
      </c>
      <c r="BF17" s="101" t="str">
        <f>IF(กรอกข้อมูลคะแนน!AD18=0,"",กรอกข้อมูลคะแนน!AD18)</f>
        <v/>
      </c>
      <c r="BG17" s="101" t="str">
        <f>IF(กรอกข้อมูลคะแนน!AE18=0,"",กรอกข้อมูลคะแนน!AE18)</f>
        <v/>
      </c>
      <c r="BH17" s="101" t="str">
        <f>IF(กรอกข้อมูลคะแนน!AF18=0,"",กรอกข้อมูลคะแนน!AF18)</f>
        <v/>
      </c>
      <c r="BI17" s="101" t="str">
        <f>IF(กรอกข้อมูลคะแนน!AG18=0,"",กรอกข้อมูลคะแนน!AG18)</f>
        <v/>
      </c>
      <c r="BJ17" s="101" t="str">
        <f>IF(กรอกข้อมูลคะแนน!AH18=0,"",กรอกข้อมูลคะแนน!AH18)</f>
        <v/>
      </c>
      <c r="BK17" s="101" t="str">
        <f>IF(กรอกข้อมูลคะแนน!AJ18=0,"",กรอกข้อมูลคะแนน!AJ18)</f>
        <v/>
      </c>
      <c r="BL17" s="101" t="str">
        <f>IF(กรอกข้อมูลคะแนน!AK18=0,"",กรอกข้อมูลคะแนน!AK18)</f>
        <v/>
      </c>
      <c r="BM17" s="101" t="str">
        <f>IF(กรอกข้อมูลคะแนน!AL18=0,"",กรอกข้อมูลคะแนน!AL18)</f>
        <v/>
      </c>
      <c r="BN17" s="101" t="str">
        <f>IF(กรอกข้อมูลคะแนน!AM18=0,"",กรอกข้อมูลคะแนน!AM18)</f>
        <v/>
      </c>
      <c r="BO17" s="80">
        <v>13</v>
      </c>
      <c r="BP17" s="99" t="str">
        <f t="shared" si="2"/>
        <v/>
      </c>
      <c r="BQ17" s="101" t="str">
        <f>IF(กรอกข้อมูลคะแนน!AN18=0,"",กรอกข้อมูลคะแนน!AN18)</f>
        <v/>
      </c>
      <c r="BR17" s="101" t="str">
        <f>IF(กรอกข้อมูลคะแนน!AO18=0,"",กรอกข้อมูลคะแนน!AO18)</f>
        <v/>
      </c>
      <c r="BS17" s="101" t="str">
        <f>IF(กรอกข้อมูลคะแนน!AP18=0,"",กรอกข้อมูลคะแนน!AP18)</f>
        <v/>
      </c>
      <c r="BT17" s="101" t="str">
        <f>IF(กรอกข้อมูลคะแนน!AR18=0,"",กรอกข้อมูลคะแนน!AR18)</f>
        <v/>
      </c>
      <c r="BU17" s="101" t="str">
        <f>IF(กรอกข้อมูลคะแนน!AS18=0,"",กรอกข้อมูลคะแนน!AS18)</f>
        <v/>
      </c>
      <c r="BV17" s="101" t="str">
        <f>IF(กรอกข้อมูลคะแนน!AT18=0,"",กรอกข้อมูลคะแนน!AT18)</f>
        <v/>
      </c>
      <c r="BW17" s="101" t="str">
        <f>IF(กรอกข้อมูลคะแนน!AU18=0,"",กรอกข้อมูลคะแนน!AU18)</f>
        <v/>
      </c>
      <c r="BX17" s="101" t="str">
        <f>IF(กรอกข้อมูลคะแนน!AV18=0,"",กรอกข้อมูลคะแนน!AV18)</f>
        <v/>
      </c>
      <c r="BY17" s="101" t="str">
        <f>IF(กรอกข้อมูลคะแนน!AW18=0,"",กรอกข้อมูลคะแนน!AW18)</f>
        <v/>
      </c>
      <c r="BZ17" s="101" t="str">
        <f>IF(กรอกข้อมูลคะแนน!AX18=0,"",กรอกข้อมูลคะแนน!AX18)</f>
        <v/>
      </c>
      <c r="CA17" s="80" t="str">
        <f>IF(กรอกข้อมูลคะแนน!AZ18=0,"",กรอกข้อมูลคะแนน!AZ18)</f>
        <v/>
      </c>
      <c r="CB17" s="80">
        <v>13</v>
      </c>
      <c r="CC17" s="68" t="str">
        <f>IF(กรอกข้อมูลคะแนน!BA18=0,"",กรอกข้อมูลคะแนน!BA18)</f>
        <v/>
      </c>
      <c r="CD17" s="68" t="str">
        <f>IF(กรอกข้อมูลคะแนน!BB18=0,"",กรอกข้อมูลคะแนน!BB18)</f>
        <v/>
      </c>
      <c r="CE17" s="143" t="str">
        <f>IF(กรอกข้อมูลคะแนน!BD18=0,"",กรอกข้อมูลคะแนน!BD18)</f>
        <v/>
      </c>
      <c r="CF17" s="143" t="str">
        <f>IF(กรอกข้อมูลคะแนน!BC18=0,"",กรอกข้อมูลคะแนน!BC18)</f>
        <v/>
      </c>
      <c r="CG17" s="143" t="str">
        <f t="shared" si="0"/>
        <v/>
      </c>
      <c r="CH17" s="143" t="str">
        <f>IF(กรอกข้อมูลคะแนน!BH18=0,"",กรอกข้อมูลคะแนน!BH18)</f>
        <v/>
      </c>
      <c r="CI17" s="143" t="str">
        <f>IF(กรอกข้อมูลคะแนน!BF18=0,"",กรอกข้อมูลคะแนน!BF18)</f>
        <v/>
      </c>
      <c r="CJ17" s="143" t="str">
        <f t="shared" si="3"/>
        <v/>
      </c>
      <c r="CK17" s="81" t="str">
        <f t="shared" si="4"/>
        <v/>
      </c>
      <c r="CL17" s="80" t="str">
        <f t="shared" si="5"/>
        <v/>
      </c>
      <c r="CM17" s="81" t="str">
        <f>IF(กรอกข้อมูลคะแนน!BG18=0,"",กรอกข้อมูลคะแนน!BG18)</f>
        <v/>
      </c>
      <c r="CN17" s="133" t="str">
        <f t="shared" si="1"/>
        <v/>
      </c>
      <c r="CO17" s="68" t="str">
        <f>IF(CN17="","",IF(CN17="ร","ร",VLOOKUP(CN17,ช่วงคะแนน!$H$8:$I$15,2)))</f>
        <v/>
      </c>
      <c r="CP17" s="5"/>
      <c r="CQ17" s="80">
        <v>13</v>
      </c>
      <c r="CR17" s="68" t="str">
        <f>IF(กรอกข้อมูลคะแนน!CD18=0,"",กรอกข้อมูลคะแนน!CD18)</f>
        <v/>
      </c>
      <c r="CS17" s="68" t="str">
        <f>IF(กรอกข้อมูลคะแนน!CE18=0,"",กรอกข้อมูลคะแนน!CE18)</f>
        <v/>
      </c>
      <c r="CT17" s="68" t="str">
        <f>IF(กรอกข้อมูลคะแนน!CF18=0,"",กรอกข้อมูลคะแนน!CF18)</f>
        <v/>
      </c>
      <c r="CU17" s="68" t="str">
        <f>IF(กรอกข้อมูลคะแนน!CG18=0,"",กรอกข้อมูลคะแนน!CG18)</f>
        <v/>
      </c>
      <c r="CV17" s="68" t="str">
        <f>IF(กรอกข้อมูลคะแนน!CH18=0,"",กรอกข้อมูลคะแนน!CH18)</f>
        <v/>
      </c>
      <c r="CW17" s="68" t="str">
        <f>IF(กรอกข้อมูลคะแนน!CI18=0,"",กรอกข้อมูลคะแนน!CI18)</f>
        <v/>
      </c>
      <c r="CX17" s="68" t="str">
        <f>IF(กรอกข้อมูลคะแนน!CJ18=0,"",กรอกข้อมูลคะแนน!CJ18)</f>
        <v/>
      </c>
      <c r="CY17" s="68" t="str">
        <f>IF(กรอกข้อมูลคะแนน!CK18=0,"",กรอกข้อมูลคะแนน!CK18)</f>
        <v/>
      </c>
      <c r="CZ17" s="95" t="str">
        <f t="shared" si="6"/>
        <v/>
      </c>
      <c r="DA17" s="96"/>
      <c r="DB17" s="80">
        <v>13</v>
      </c>
      <c r="DC17" s="97" t="str">
        <f>IF(กรอกข้อมูลคะแนน!CM18=0,"",กรอกข้อมูลคะแนน!CM18)</f>
        <v/>
      </c>
      <c r="DD17" s="97" t="str">
        <f>IF(กรอกข้อมูลคะแนน!CN18=0,"",กรอกข้อมูลคะแนน!CN18)</f>
        <v/>
      </c>
      <c r="DE17" s="97" t="str">
        <f>IF(กรอกข้อมูลคะแนน!CO18=0,"",กรอกข้อมูลคะแนน!CO18)</f>
        <v/>
      </c>
      <c r="DF17" s="97" t="str">
        <f>IF(กรอกข้อมูลคะแนน!CP18=0,"",กรอกข้อมูลคะแนน!CP18)</f>
        <v/>
      </c>
      <c r="DG17" s="104" t="str">
        <f>IF(กรอกข้อมูลคะแนน!CQ18=0,"",กรอกข้อมูลคะแนน!CQ18)</f>
        <v/>
      </c>
      <c r="DH17" s="97" t="str">
        <f>IF(กรอกข้อมูลคะแนน!CR18=0,"",กรอกข้อมูลคะแนน!CR18)</f>
        <v/>
      </c>
      <c r="DI17" s="97" t="str">
        <f>IF(กรอกข้อมูลคะแนน!CS18=0,"",กรอกข้อมูลคะแนน!CS18)</f>
        <v/>
      </c>
      <c r="DJ17" s="97" t="str">
        <f>IF(กรอกข้อมูลคะแนน!CT18=0,"",กรอกข้อมูลคะแนน!CT18)</f>
        <v/>
      </c>
      <c r="DK17" s="97" t="str">
        <f>IF(กรอกข้อมูลคะแนน!CU18=0,"",กรอกข้อมูลคะแนน!CU18)</f>
        <v/>
      </c>
      <c r="DL17" s="104" t="str">
        <f>IF(กรอกข้อมูลคะแนน!CV18=0,"",กรอกข้อมูลคะแนน!CV18)</f>
        <v/>
      </c>
      <c r="DM17" s="97" t="str">
        <f>IF(กรอกข้อมูลคะแนน!CW18=0,"",กรอกข้อมูลคะแนน!CW18)</f>
        <v/>
      </c>
      <c r="DN17" s="97" t="str">
        <f>IF(กรอกข้อมูลคะแนน!CX18=0,"",กรอกข้อมูลคะแนน!CX18)</f>
        <v/>
      </c>
      <c r="DO17" s="97" t="str">
        <f>IF(กรอกข้อมูลคะแนน!CY18=0,"",กรอกข้อมูลคะแนน!CY18)</f>
        <v/>
      </c>
      <c r="DP17" s="97" t="str">
        <f>IF(กรอกข้อมูลคะแนน!CZ18=0,"",กรอกข้อมูลคะแนน!CZ18)</f>
        <v/>
      </c>
      <c r="DQ17" s="98" t="str">
        <f>IF(กรอกข้อมูลคะแนน!DA18=0,"",กรอกข้อมูลคะแนน!DA18)</f>
        <v/>
      </c>
      <c r="DR17" s="95" t="str">
        <f>IF(กรอกข้อมูลคะแนน!DB18=0,"",IF(กรอกข้อมูลคะแนน!DB18="ร","ร",IF(กรอกข้อมูลคะแนน!DB18&gt;7.9,3,IF(กรอกข้อมูลคะแนน!DB18&gt;5.9,2,IF(กรอกข้อมูลคะแนน!DB18&gt;4.9,1,0)))))</f>
        <v/>
      </c>
    </row>
    <row r="18" spans="1:122" ht="17.100000000000001" customHeight="1" x14ac:dyDescent="0.5">
      <c r="A18" s="69" t="s">
        <v>24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80">
        <v>14</v>
      </c>
      <c r="AC18" s="99" t="str">
        <f>IF(กรอกข้อมูลทั่วไป!AG17=0,"",กรอกข้อมูลทั่วไป!AG17)</f>
        <v/>
      </c>
      <c r="AD18" s="101" t="str">
        <f>IF(กรอกข้อมูลคะแนน!C19=0,"",กรอกข้อมูลคะแนน!C19)</f>
        <v/>
      </c>
      <c r="AE18" s="101" t="str">
        <f>IF(กรอกข้อมูลคะแนน!D19=0,"",กรอกข้อมูลคะแนน!D19)</f>
        <v/>
      </c>
      <c r="AF18" s="101" t="str">
        <f>IF(กรอกข้อมูลคะแนน!E19=0,"",กรอกข้อมูลคะแนน!E19)</f>
        <v/>
      </c>
      <c r="AG18" s="101" t="str">
        <f>IF(กรอกข้อมูลคะแนน!F19=0,"",กรอกข้อมูลคะแนน!F19)</f>
        <v/>
      </c>
      <c r="AH18" s="101" t="str">
        <f>IF(กรอกข้อมูลคะแนน!G19=0,"",กรอกข้อมูลคะแนน!G19)</f>
        <v/>
      </c>
      <c r="AI18" s="101" t="str">
        <f>IF(กรอกข้อมูลคะแนน!H19=0,"",กรอกข้อมูลคะแนน!H19)</f>
        <v/>
      </c>
      <c r="AJ18" s="101" t="str">
        <f>IF(กรอกข้อมูลคะแนน!I19=0,"",กรอกข้อมูลคะแนน!I19)</f>
        <v/>
      </c>
      <c r="AK18" s="101" t="str">
        <f>IF(กรอกข้อมูลคะแนน!K19=0,"",กรอกข้อมูลคะแนน!K19)</f>
        <v/>
      </c>
      <c r="AL18" s="101" t="str">
        <f>IF(กรอกข้อมูลคะแนน!L19=0,"",กรอกข้อมูลคะแนน!L19)</f>
        <v/>
      </c>
      <c r="AM18" s="101" t="str">
        <f>IF(กรอกข้อมูลคะแนน!M19=0,"",กรอกข้อมูลคะแนน!M19)</f>
        <v/>
      </c>
      <c r="AN18" s="101" t="str">
        <f>IF(กรอกข้อมูลคะแนน!N19=0,"",กรอกข้อมูลคะแนน!N19)</f>
        <v/>
      </c>
      <c r="AO18" s="80">
        <v>14</v>
      </c>
      <c r="AP18" s="99" t="str">
        <f>IF(กรอกข้อมูลทั่วไป!AG17=0,"",กรอกข้อมูลทั่วไป!AG17)</f>
        <v/>
      </c>
      <c r="AQ18" s="101" t="str">
        <f>IF(กรอกข้อมูลคะแนน!O19=0,"",กรอกข้อมูลคะแนน!O19)</f>
        <v/>
      </c>
      <c r="AR18" s="101" t="str">
        <f>IF(กรอกข้อมูลคะแนน!P19=0,"",กรอกข้อมูลคะแนน!P19)</f>
        <v/>
      </c>
      <c r="AS18" s="101" t="str">
        <f>IF(กรอกข้อมูลคะแนน!Q19=0,"",กรอกข้อมูลคะแนน!Q19)</f>
        <v/>
      </c>
      <c r="AT18" s="101" t="str">
        <f>IF(กรอกข้อมูลคะแนน!S19=0,"",กรอกข้อมูลคะแนน!S19)</f>
        <v/>
      </c>
      <c r="AU18" s="101" t="str">
        <f>IF(กรอกข้อมูลคะแนน!T19=0,"",กรอกข้อมูลคะแนน!T19)</f>
        <v/>
      </c>
      <c r="AV18" s="101" t="str">
        <f>IF(กรอกข้อมูลคะแนน!U19=0,"",กรอกข้อมูลคะแนน!U19)</f>
        <v/>
      </c>
      <c r="AW18" s="101" t="str">
        <f>IF(กรอกข้อมูลคะแนน!V19=0,"",กรอกข้อมูลคะแนน!V19)</f>
        <v/>
      </c>
      <c r="AX18" s="101" t="str">
        <f>IF(กรอกข้อมูลคะแนน!W19=0,"",กรอกข้อมูลคะแนน!W19)</f>
        <v/>
      </c>
      <c r="AY18" s="101" t="str">
        <f>IF(กรอกข้อมูลคะแนน!X19=0,"",กรอกข้อมูลคะแนน!X19)</f>
        <v/>
      </c>
      <c r="AZ18" s="101" t="str">
        <f>IF(กรอกข้อมูลคะแนน!Y19=0,"",กรอกข้อมูลคะแนน!Y19)</f>
        <v/>
      </c>
      <c r="BA18" s="80" t="str">
        <f>IF(กรอกข้อมูลคะแนน!AA19=0,"",กรอกข้อมูลคะแนน!AA19)</f>
        <v/>
      </c>
      <c r="BB18" s="80">
        <v>14</v>
      </c>
      <c r="BC18" s="99" t="str">
        <f>IF(กรอกข้อมูลทั่วไป!AG17=0,"",กรอกข้อมูลทั่วไป!AG17)</f>
        <v/>
      </c>
      <c r="BD18" s="101" t="str">
        <f>IF(กรอกข้อมูลคะแนน!AB19=0,"",กรอกข้อมูลคะแนน!AB19)</f>
        <v/>
      </c>
      <c r="BE18" s="101" t="str">
        <f>IF(กรอกข้อมูลคะแนน!AC19=0,"",กรอกข้อมูลคะแนน!AC19)</f>
        <v/>
      </c>
      <c r="BF18" s="101" t="str">
        <f>IF(กรอกข้อมูลคะแนน!AD19=0,"",กรอกข้อมูลคะแนน!AD19)</f>
        <v/>
      </c>
      <c r="BG18" s="101" t="str">
        <f>IF(กรอกข้อมูลคะแนน!AE19=0,"",กรอกข้อมูลคะแนน!AE19)</f>
        <v/>
      </c>
      <c r="BH18" s="101" t="str">
        <f>IF(กรอกข้อมูลคะแนน!AF19=0,"",กรอกข้อมูลคะแนน!AF19)</f>
        <v/>
      </c>
      <c r="BI18" s="101" t="str">
        <f>IF(กรอกข้อมูลคะแนน!AG19=0,"",กรอกข้อมูลคะแนน!AG19)</f>
        <v/>
      </c>
      <c r="BJ18" s="101" t="str">
        <f>IF(กรอกข้อมูลคะแนน!AH19=0,"",กรอกข้อมูลคะแนน!AH19)</f>
        <v/>
      </c>
      <c r="BK18" s="101" t="str">
        <f>IF(กรอกข้อมูลคะแนน!AJ19=0,"",กรอกข้อมูลคะแนน!AJ19)</f>
        <v/>
      </c>
      <c r="BL18" s="101" t="str">
        <f>IF(กรอกข้อมูลคะแนน!AK19=0,"",กรอกข้อมูลคะแนน!AK19)</f>
        <v/>
      </c>
      <c r="BM18" s="101" t="str">
        <f>IF(กรอกข้อมูลคะแนน!AL19=0,"",กรอกข้อมูลคะแนน!AL19)</f>
        <v/>
      </c>
      <c r="BN18" s="101" t="str">
        <f>IF(กรอกข้อมูลคะแนน!AM19=0,"",กรอกข้อมูลคะแนน!AM19)</f>
        <v/>
      </c>
      <c r="BO18" s="80">
        <v>14</v>
      </c>
      <c r="BP18" s="99" t="str">
        <f t="shared" si="2"/>
        <v/>
      </c>
      <c r="BQ18" s="101" t="str">
        <f>IF(กรอกข้อมูลคะแนน!AN19=0,"",กรอกข้อมูลคะแนน!AN19)</f>
        <v/>
      </c>
      <c r="BR18" s="101" t="str">
        <f>IF(กรอกข้อมูลคะแนน!AO19=0,"",กรอกข้อมูลคะแนน!AO19)</f>
        <v/>
      </c>
      <c r="BS18" s="101" t="str">
        <f>IF(กรอกข้อมูลคะแนน!AP19=0,"",กรอกข้อมูลคะแนน!AP19)</f>
        <v/>
      </c>
      <c r="BT18" s="101" t="str">
        <f>IF(กรอกข้อมูลคะแนน!AR19=0,"",กรอกข้อมูลคะแนน!AR19)</f>
        <v/>
      </c>
      <c r="BU18" s="101" t="str">
        <f>IF(กรอกข้อมูลคะแนน!AS19=0,"",กรอกข้อมูลคะแนน!AS19)</f>
        <v/>
      </c>
      <c r="BV18" s="101" t="str">
        <f>IF(กรอกข้อมูลคะแนน!AT19=0,"",กรอกข้อมูลคะแนน!AT19)</f>
        <v/>
      </c>
      <c r="BW18" s="101" t="str">
        <f>IF(กรอกข้อมูลคะแนน!AU19=0,"",กรอกข้อมูลคะแนน!AU19)</f>
        <v/>
      </c>
      <c r="BX18" s="101" t="str">
        <f>IF(กรอกข้อมูลคะแนน!AV19=0,"",กรอกข้อมูลคะแนน!AV19)</f>
        <v/>
      </c>
      <c r="BY18" s="101" t="str">
        <f>IF(กรอกข้อมูลคะแนน!AW19=0,"",กรอกข้อมูลคะแนน!AW19)</f>
        <v/>
      </c>
      <c r="BZ18" s="101" t="str">
        <f>IF(กรอกข้อมูลคะแนน!AX19=0,"",กรอกข้อมูลคะแนน!AX19)</f>
        <v/>
      </c>
      <c r="CA18" s="80" t="str">
        <f>IF(กรอกข้อมูลคะแนน!AZ19=0,"",กรอกข้อมูลคะแนน!AZ19)</f>
        <v/>
      </c>
      <c r="CB18" s="80">
        <v>14</v>
      </c>
      <c r="CC18" s="68" t="str">
        <f>IF(กรอกข้อมูลคะแนน!BA19=0,"",กรอกข้อมูลคะแนน!BA19)</f>
        <v/>
      </c>
      <c r="CD18" s="68" t="str">
        <f>IF(กรอกข้อมูลคะแนน!BB19=0,"",กรอกข้อมูลคะแนน!BB19)</f>
        <v/>
      </c>
      <c r="CE18" s="143" t="str">
        <f>IF(กรอกข้อมูลคะแนน!BD19=0,"",กรอกข้อมูลคะแนน!BD19)</f>
        <v/>
      </c>
      <c r="CF18" s="143" t="str">
        <f>IF(กรอกข้อมูลคะแนน!BC19=0,"",กรอกข้อมูลคะแนน!BC19)</f>
        <v/>
      </c>
      <c r="CG18" s="143" t="str">
        <f t="shared" si="0"/>
        <v/>
      </c>
      <c r="CH18" s="143" t="str">
        <f>IF(กรอกข้อมูลคะแนน!BH19=0,"",กรอกข้อมูลคะแนน!BH19)</f>
        <v/>
      </c>
      <c r="CI18" s="143" t="str">
        <f>IF(กรอกข้อมูลคะแนน!BF19=0,"",กรอกข้อมูลคะแนน!BF19)</f>
        <v/>
      </c>
      <c r="CJ18" s="143" t="str">
        <f t="shared" si="3"/>
        <v/>
      </c>
      <c r="CK18" s="81" t="str">
        <f t="shared" si="4"/>
        <v/>
      </c>
      <c r="CL18" s="80" t="str">
        <f t="shared" si="5"/>
        <v/>
      </c>
      <c r="CM18" s="81" t="str">
        <f>IF(กรอกข้อมูลคะแนน!BG19=0,"",กรอกข้อมูลคะแนน!BG19)</f>
        <v/>
      </c>
      <c r="CN18" s="133" t="str">
        <f t="shared" si="1"/>
        <v/>
      </c>
      <c r="CO18" s="68" t="str">
        <f>IF(CN18="","",IF(CN18="ร","ร",VLOOKUP(CN18,ช่วงคะแนน!$H$8:$I$15,2)))</f>
        <v/>
      </c>
      <c r="CP18" s="5"/>
      <c r="CQ18" s="80">
        <v>14</v>
      </c>
      <c r="CR18" s="68" t="str">
        <f>IF(กรอกข้อมูลคะแนน!CD19=0,"",กรอกข้อมูลคะแนน!CD19)</f>
        <v/>
      </c>
      <c r="CS18" s="68" t="str">
        <f>IF(กรอกข้อมูลคะแนน!CE19=0,"",กรอกข้อมูลคะแนน!CE19)</f>
        <v/>
      </c>
      <c r="CT18" s="68" t="str">
        <f>IF(กรอกข้อมูลคะแนน!CF19=0,"",กรอกข้อมูลคะแนน!CF19)</f>
        <v/>
      </c>
      <c r="CU18" s="68" t="str">
        <f>IF(กรอกข้อมูลคะแนน!CG19=0,"",กรอกข้อมูลคะแนน!CG19)</f>
        <v/>
      </c>
      <c r="CV18" s="68" t="str">
        <f>IF(กรอกข้อมูลคะแนน!CH19=0,"",กรอกข้อมูลคะแนน!CH19)</f>
        <v/>
      </c>
      <c r="CW18" s="68" t="str">
        <f>IF(กรอกข้อมูลคะแนน!CI19=0,"",กรอกข้อมูลคะแนน!CI19)</f>
        <v/>
      </c>
      <c r="CX18" s="68" t="str">
        <f>IF(กรอกข้อมูลคะแนน!CJ19=0,"",กรอกข้อมูลคะแนน!CJ19)</f>
        <v/>
      </c>
      <c r="CY18" s="68" t="str">
        <f>IF(กรอกข้อมูลคะแนน!CK19=0,"",กรอกข้อมูลคะแนน!CK19)</f>
        <v/>
      </c>
      <c r="CZ18" s="95" t="str">
        <f t="shared" si="6"/>
        <v/>
      </c>
      <c r="DA18" s="96"/>
      <c r="DB18" s="80">
        <v>14</v>
      </c>
      <c r="DC18" s="97" t="str">
        <f>IF(กรอกข้อมูลคะแนน!CM19=0,"",กรอกข้อมูลคะแนน!CM19)</f>
        <v/>
      </c>
      <c r="DD18" s="97" t="str">
        <f>IF(กรอกข้อมูลคะแนน!CN19=0,"",กรอกข้อมูลคะแนน!CN19)</f>
        <v/>
      </c>
      <c r="DE18" s="97" t="str">
        <f>IF(กรอกข้อมูลคะแนน!CO19=0,"",กรอกข้อมูลคะแนน!CO19)</f>
        <v/>
      </c>
      <c r="DF18" s="97" t="str">
        <f>IF(กรอกข้อมูลคะแนน!CP19=0,"",กรอกข้อมูลคะแนน!CP19)</f>
        <v/>
      </c>
      <c r="DG18" s="104" t="str">
        <f>IF(กรอกข้อมูลคะแนน!CQ19=0,"",กรอกข้อมูลคะแนน!CQ19)</f>
        <v/>
      </c>
      <c r="DH18" s="97" t="str">
        <f>IF(กรอกข้อมูลคะแนน!CR19=0,"",กรอกข้อมูลคะแนน!CR19)</f>
        <v/>
      </c>
      <c r="DI18" s="97" t="str">
        <f>IF(กรอกข้อมูลคะแนน!CS19=0,"",กรอกข้อมูลคะแนน!CS19)</f>
        <v/>
      </c>
      <c r="DJ18" s="97" t="str">
        <f>IF(กรอกข้อมูลคะแนน!CT19=0,"",กรอกข้อมูลคะแนน!CT19)</f>
        <v/>
      </c>
      <c r="DK18" s="97" t="str">
        <f>IF(กรอกข้อมูลคะแนน!CU19=0,"",กรอกข้อมูลคะแนน!CU19)</f>
        <v/>
      </c>
      <c r="DL18" s="104" t="str">
        <f>IF(กรอกข้อมูลคะแนน!CV19=0,"",กรอกข้อมูลคะแนน!CV19)</f>
        <v/>
      </c>
      <c r="DM18" s="97" t="str">
        <f>IF(กรอกข้อมูลคะแนน!CW19=0,"",กรอกข้อมูลคะแนน!CW19)</f>
        <v/>
      </c>
      <c r="DN18" s="97" t="str">
        <f>IF(กรอกข้อมูลคะแนน!CX19=0,"",กรอกข้อมูลคะแนน!CX19)</f>
        <v/>
      </c>
      <c r="DO18" s="97" t="str">
        <f>IF(กรอกข้อมูลคะแนน!CY19=0,"",กรอกข้อมูลคะแนน!CY19)</f>
        <v/>
      </c>
      <c r="DP18" s="97" t="str">
        <f>IF(กรอกข้อมูลคะแนน!CZ19=0,"",กรอกข้อมูลคะแนน!CZ19)</f>
        <v/>
      </c>
      <c r="DQ18" s="98" t="str">
        <f>IF(กรอกข้อมูลคะแนน!DA19=0,"",กรอกข้อมูลคะแนน!DA19)</f>
        <v/>
      </c>
      <c r="DR18" s="95" t="str">
        <f>IF(กรอกข้อมูลคะแนน!DB19=0,"",IF(กรอกข้อมูลคะแนน!DB19="ร","ร",IF(กรอกข้อมูลคะแนน!DB19&gt;7.9,3,IF(กรอกข้อมูลคะแนน!DB19&gt;5.9,2,IF(กรอกข้อมูลคะแนน!DB19&gt;4.9,1,0)))))</f>
        <v/>
      </c>
    </row>
    <row r="19" spans="1:122" ht="17.100000000000001" customHeight="1" x14ac:dyDescent="0.3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80">
        <v>15</v>
      </c>
      <c r="AC19" s="99" t="str">
        <f>IF(กรอกข้อมูลทั่วไป!AG18=0,"",กรอกข้อมูลทั่วไป!AG18)</f>
        <v/>
      </c>
      <c r="AD19" s="101" t="str">
        <f>IF(กรอกข้อมูลคะแนน!C20=0,"",กรอกข้อมูลคะแนน!C20)</f>
        <v/>
      </c>
      <c r="AE19" s="101" t="str">
        <f>IF(กรอกข้อมูลคะแนน!D20=0,"",กรอกข้อมูลคะแนน!D20)</f>
        <v/>
      </c>
      <c r="AF19" s="101" t="str">
        <f>IF(กรอกข้อมูลคะแนน!E20=0,"",กรอกข้อมูลคะแนน!E20)</f>
        <v/>
      </c>
      <c r="AG19" s="101" t="str">
        <f>IF(กรอกข้อมูลคะแนน!F20=0,"",กรอกข้อมูลคะแนน!F20)</f>
        <v/>
      </c>
      <c r="AH19" s="101" t="str">
        <f>IF(กรอกข้อมูลคะแนน!G20=0,"",กรอกข้อมูลคะแนน!G20)</f>
        <v/>
      </c>
      <c r="AI19" s="101" t="str">
        <f>IF(กรอกข้อมูลคะแนน!H20=0,"",กรอกข้อมูลคะแนน!H20)</f>
        <v/>
      </c>
      <c r="AJ19" s="101" t="str">
        <f>IF(กรอกข้อมูลคะแนน!I20=0,"",กรอกข้อมูลคะแนน!I20)</f>
        <v/>
      </c>
      <c r="AK19" s="101" t="str">
        <f>IF(กรอกข้อมูลคะแนน!K20=0,"",กรอกข้อมูลคะแนน!K20)</f>
        <v/>
      </c>
      <c r="AL19" s="101" t="str">
        <f>IF(กรอกข้อมูลคะแนน!L20=0,"",กรอกข้อมูลคะแนน!L20)</f>
        <v/>
      </c>
      <c r="AM19" s="101" t="str">
        <f>IF(กรอกข้อมูลคะแนน!M20=0,"",กรอกข้อมูลคะแนน!M20)</f>
        <v/>
      </c>
      <c r="AN19" s="101" t="str">
        <f>IF(กรอกข้อมูลคะแนน!N20=0,"",กรอกข้อมูลคะแนน!N20)</f>
        <v/>
      </c>
      <c r="AO19" s="80">
        <v>15</v>
      </c>
      <c r="AP19" s="99" t="str">
        <f>IF(กรอกข้อมูลทั่วไป!AG18=0,"",กรอกข้อมูลทั่วไป!AG18)</f>
        <v/>
      </c>
      <c r="AQ19" s="101" t="str">
        <f>IF(กรอกข้อมูลคะแนน!O20=0,"",กรอกข้อมูลคะแนน!O20)</f>
        <v/>
      </c>
      <c r="AR19" s="101" t="str">
        <f>IF(กรอกข้อมูลคะแนน!P20=0,"",กรอกข้อมูลคะแนน!P20)</f>
        <v/>
      </c>
      <c r="AS19" s="101" t="str">
        <f>IF(กรอกข้อมูลคะแนน!Q20=0,"",กรอกข้อมูลคะแนน!Q20)</f>
        <v/>
      </c>
      <c r="AT19" s="101" t="str">
        <f>IF(กรอกข้อมูลคะแนน!S20=0,"",กรอกข้อมูลคะแนน!S20)</f>
        <v/>
      </c>
      <c r="AU19" s="101" t="str">
        <f>IF(กรอกข้อมูลคะแนน!T20=0,"",กรอกข้อมูลคะแนน!T20)</f>
        <v/>
      </c>
      <c r="AV19" s="101" t="str">
        <f>IF(กรอกข้อมูลคะแนน!U20=0,"",กรอกข้อมูลคะแนน!U20)</f>
        <v/>
      </c>
      <c r="AW19" s="101" t="str">
        <f>IF(กรอกข้อมูลคะแนน!V20=0,"",กรอกข้อมูลคะแนน!V20)</f>
        <v/>
      </c>
      <c r="AX19" s="101" t="str">
        <f>IF(กรอกข้อมูลคะแนน!W20=0,"",กรอกข้อมูลคะแนน!W20)</f>
        <v/>
      </c>
      <c r="AY19" s="101" t="str">
        <f>IF(กรอกข้อมูลคะแนน!X20=0,"",กรอกข้อมูลคะแนน!X20)</f>
        <v/>
      </c>
      <c r="AZ19" s="101" t="str">
        <f>IF(กรอกข้อมูลคะแนน!Y20=0,"",กรอกข้อมูลคะแนน!Y20)</f>
        <v/>
      </c>
      <c r="BA19" s="80" t="str">
        <f>IF(กรอกข้อมูลคะแนน!AA20=0,"",กรอกข้อมูลคะแนน!AA20)</f>
        <v/>
      </c>
      <c r="BB19" s="80">
        <v>15</v>
      </c>
      <c r="BC19" s="99" t="str">
        <f>IF(กรอกข้อมูลทั่วไป!AG18=0,"",กรอกข้อมูลทั่วไป!AG18)</f>
        <v/>
      </c>
      <c r="BD19" s="101" t="str">
        <f>IF(กรอกข้อมูลคะแนน!AB20=0,"",กรอกข้อมูลคะแนน!AB20)</f>
        <v/>
      </c>
      <c r="BE19" s="101" t="str">
        <f>IF(กรอกข้อมูลคะแนน!AC20=0,"",กรอกข้อมูลคะแนน!AC20)</f>
        <v/>
      </c>
      <c r="BF19" s="101" t="str">
        <f>IF(กรอกข้อมูลคะแนน!AD20=0,"",กรอกข้อมูลคะแนน!AD20)</f>
        <v/>
      </c>
      <c r="BG19" s="101" t="str">
        <f>IF(กรอกข้อมูลคะแนน!AE20=0,"",กรอกข้อมูลคะแนน!AE20)</f>
        <v/>
      </c>
      <c r="BH19" s="101" t="str">
        <f>IF(กรอกข้อมูลคะแนน!AF20=0,"",กรอกข้อมูลคะแนน!AF20)</f>
        <v/>
      </c>
      <c r="BI19" s="101" t="str">
        <f>IF(กรอกข้อมูลคะแนน!AG20=0,"",กรอกข้อมูลคะแนน!AG20)</f>
        <v/>
      </c>
      <c r="BJ19" s="101" t="str">
        <f>IF(กรอกข้อมูลคะแนน!AH20=0,"",กรอกข้อมูลคะแนน!AH20)</f>
        <v/>
      </c>
      <c r="BK19" s="101" t="str">
        <f>IF(กรอกข้อมูลคะแนน!AJ20=0,"",กรอกข้อมูลคะแนน!AJ20)</f>
        <v/>
      </c>
      <c r="BL19" s="101" t="str">
        <f>IF(กรอกข้อมูลคะแนน!AK20=0,"",กรอกข้อมูลคะแนน!AK20)</f>
        <v/>
      </c>
      <c r="BM19" s="101" t="str">
        <f>IF(กรอกข้อมูลคะแนน!AL20=0,"",กรอกข้อมูลคะแนน!AL20)</f>
        <v/>
      </c>
      <c r="BN19" s="101" t="str">
        <f>IF(กรอกข้อมูลคะแนน!AM20=0,"",กรอกข้อมูลคะแนน!AM20)</f>
        <v/>
      </c>
      <c r="BO19" s="80">
        <v>15</v>
      </c>
      <c r="BP19" s="99" t="str">
        <f t="shared" si="2"/>
        <v/>
      </c>
      <c r="BQ19" s="101" t="str">
        <f>IF(กรอกข้อมูลคะแนน!AN20=0,"",กรอกข้อมูลคะแนน!AN20)</f>
        <v/>
      </c>
      <c r="BR19" s="101" t="str">
        <f>IF(กรอกข้อมูลคะแนน!AO20=0,"",กรอกข้อมูลคะแนน!AO20)</f>
        <v/>
      </c>
      <c r="BS19" s="101" t="str">
        <f>IF(กรอกข้อมูลคะแนน!AP20=0,"",กรอกข้อมูลคะแนน!AP20)</f>
        <v/>
      </c>
      <c r="BT19" s="101" t="str">
        <f>IF(กรอกข้อมูลคะแนน!AR20=0,"",กรอกข้อมูลคะแนน!AR20)</f>
        <v/>
      </c>
      <c r="BU19" s="101" t="str">
        <f>IF(กรอกข้อมูลคะแนน!AS20=0,"",กรอกข้อมูลคะแนน!AS20)</f>
        <v/>
      </c>
      <c r="BV19" s="101" t="str">
        <f>IF(กรอกข้อมูลคะแนน!AT20=0,"",กรอกข้อมูลคะแนน!AT20)</f>
        <v/>
      </c>
      <c r="BW19" s="101" t="str">
        <f>IF(กรอกข้อมูลคะแนน!AU20=0,"",กรอกข้อมูลคะแนน!AU20)</f>
        <v/>
      </c>
      <c r="BX19" s="101" t="str">
        <f>IF(กรอกข้อมูลคะแนน!AV20=0,"",กรอกข้อมูลคะแนน!AV20)</f>
        <v/>
      </c>
      <c r="BY19" s="101" t="str">
        <f>IF(กรอกข้อมูลคะแนน!AW20=0,"",กรอกข้อมูลคะแนน!AW20)</f>
        <v/>
      </c>
      <c r="BZ19" s="101" t="str">
        <f>IF(กรอกข้อมูลคะแนน!AX20=0,"",กรอกข้อมูลคะแนน!AX20)</f>
        <v/>
      </c>
      <c r="CA19" s="80" t="str">
        <f>IF(กรอกข้อมูลคะแนน!AZ20=0,"",กรอกข้อมูลคะแนน!AZ20)</f>
        <v/>
      </c>
      <c r="CB19" s="80">
        <v>15</v>
      </c>
      <c r="CC19" s="68" t="str">
        <f>IF(กรอกข้อมูลคะแนน!BA20=0,"",กรอกข้อมูลคะแนน!BA20)</f>
        <v/>
      </c>
      <c r="CD19" s="68" t="str">
        <f>IF(กรอกข้อมูลคะแนน!BB20=0,"",กรอกข้อมูลคะแนน!BB20)</f>
        <v/>
      </c>
      <c r="CE19" s="143" t="str">
        <f>IF(กรอกข้อมูลคะแนน!BD20=0,"",กรอกข้อมูลคะแนน!BD20)</f>
        <v/>
      </c>
      <c r="CF19" s="143" t="str">
        <f>IF(กรอกข้อมูลคะแนน!BC20=0,"",กรอกข้อมูลคะแนน!BC20)</f>
        <v/>
      </c>
      <c r="CG19" s="143" t="str">
        <f t="shared" si="0"/>
        <v/>
      </c>
      <c r="CH19" s="143" t="str">
        <f>IF(กรอกข้อมูลคะแนน!BH20=0,"",กรอกข้อมูลคะแนน!BH20)</f>
        <v/>
      </c>
      <c r="CI19" s="143" t="str">
        <f>IF(กรอกข้อมูลคะแนน!BF20=0,"",กรอกข้อมูลคะแนน!BF20)</f>
        <v/>
      </c>
      <c r="CJ19" s="143" t="str">
        <f t="shared" si="3"/>
        <v/>
      </c>
      <c r="CK19" s="81" t="str">
        <f t="shared" si="4"/>
        <v/>
      </c>
      <c r="CL19" s="80" t="str">
        <f t="shared" si="5"/>
        <v/>
      </c>
      <c r="CM19" s="81" t="str">
        <f>IF(กรอกข้อมูลคะแนน!BG20=0,"",กรอกข้อมูลคะแนน!BG20)</f>
        <v/>
      </c>
      <c r="CN19" s="133" t="str">
        <f t="shared" si="1"/>
        <v/>
      </c>
      <c r="CO19" s="68" t="str">
        <f>IF(CN19="","",IF(CN19="ร","ร",VLOOKUP(CN19,ช่วงคะแนน!$H$8:$I$15,2)))</f>
        <v/>
      </c>
      <c r="CP19" s="5"/>
      <c r="CQ19" s="80">
        <v>15</v>
      </c>
      <c r="CR19" s="68" t="str">
        <f>IF(กรอกข้อมูลคะแนน!CD20=0,"",กรอกข้อมูลคะแนน!CD20)</f>
        <v/>
      </c>
      <c r="CS19" s="68" t="str">
        <f>IF(กรอกข้อมูลคะแนน!CE20=0,"",กรอกข้อมูลคะแนน!CE20)</f>
        <v/>
      </c>
      <c r="CT19" s="68" t="str">
        <f>IF(กรอกข้อมูลคะแนน!CF20=0,"",กรอกข้อมูลคะแนน!CF20)</f>
        <v/>
      </c>
      <c r="CU19" s="68" t="str">
        <f>IF(กรอกข้อมูลคะแนน!CG20=0,"",กรอกข้อมูลคะแนน!CG20)</f>
        <v/>
      </c>
      <c r="CV19" s="68" t="str">
        <f>IF(กรอกข้อมูลคะแนน!CH20=0,"",กรอกข้อมูลคะแนน!CH20)</f>
        <v/>
      </c>
      <c r="CW19" s="68" t="str">
        <f>IF(กรอกข้อมูลคะแนน!CI20=0,"",กรอกข้อมูลคะแนน!CI20)</f>
        <v/>
      </c>
      <c r="CX19" s="68" t="str">
        <f>IF(กรอกข้อมูลคะแนน!CJ20=0,"",กรอกข้อมูลคะแนน!CJ20)</f>
        <v/>
      </c>
      <c r="CY19" s="68" t="str">
        <f>IF(กรอกข้อมูลคะแนน!CK20=0,"",กรอกข้อมูลคะแนน!CK20)</f>
        <v/>
      </c>
      <c r="CZ19" s="95" t="str">
        <f t="shared" si="6"/>
        <v/>
      </c>
      <c r="DA19" s="96"/>
      <c r="DB19" s="80">
        <v>15</v>
      </c>
      <c r="DC19" s="97" t="str">
        <f>IF(กรอกข้อมูลคะแนน!CM20=0,"",กรอกข้อมูลคะแนน!CM20)</f>
        <v/>
      </c>
      <c r="DD19" s="97" t="str">
        <f>IF(กรอกข้อมูลคะแนน!CN20=0,"",กรอกข้อมูลคะแนน!CN20)</f>
        <v/>
      </c>
      <c r="DE19" s="97" t="str">
        <f>IF(กรอกข้อมูลคะแนน!CO20=0,"",กรอกข้อมูลคะแนน!CO20)</f>
        <v/>
      </c>
      <c r="DF19" s="97" t="str">
        <f>IF(กรอกข้อมูลคะแนน!CP20=0,"",กรอกข้อมูลคะแนน!CP20)</f>
        <v/>
      </c>
      <c r="DG19" s="104" t="str">
        <f>IF(กรอกข้อมูลคะแนน!CQ20=0,"",กรอกข้อมูลคะแนน!CQ20)</f>
        <v/>
      </c>
      <c r="DH19" s="97" t="str">
        <f>IF(กรอกข้อมูลคะแนน!CR20=0,"",กรอกข้อมูลคะแนน!CR20)</f>
        <v/>
      </c>
      <c r="DI19" s="97" t="str">
        <f>IF(กรอกข้อมูลคะแนน!CS20=0,"",กรอกข้อมูลคะแนน!CS20)</f>
        <v/>
      </c>
      <c r="DJ19" s="97" t="str">
        <f>IF(กรอกข้อมูลคะแนน!CT20=0,"",กรอกข้อมูลคะแนน!CT20)</f>
        <v/>
      </c>
      <c r="DK19" s="97" t="str">
        <f>IF(กรอกข้อมูลคะแนน!CU20=0,"",กรอกข้อมูลคะแนน!CU20)</f>
        <v/>
      </c>
      <c r="DL19" s="104" t="str">
        <f>IF(กรอกข้อมูลคะแนน!CV20=0,"",กรอกข้อมูลคะแนน!CV20)</f>
        <v/>
      </c>
      <c r="DM19" s="97" t="str">
        <f>IF(กรอกข้อมูลคะแนน!CW20=0,"",กรอกข้อมูลคะแนน!CW20)</f>
        <v/>
      </c>
      <c r="DN19" s="97" t="str">
        <f>IF(กรอกข้อมูลคะแนน!CX20=0,"",กรอกข้อมูลคะแนน!CX20)</f>
        <v/>
      </c>
      <c r="DO19" s="97" t="str">
        <f>IF(กรอกข้อมูลคะแนน!CY20=0,"",กรอกข้อมูลคะแนน!CY20)</f>
        <v/>
      </c>
      <c r="DP19" s="97" t="str">
        <f>IF(กรอกข้อมูลคะแนน!CZ20=0,"",กรอกข้อมูลคะแนน!CZ20)</f>
        <v/>
      </c>
      <c r="DQ19" s="98" t="str">
        <f>IF(กรอกข้อมูลคะแนน!DA20=0,"",กรอกข้อมูลคะแนน!DA20)</f>
        <v/>
      </c>
      <c r="DR19" s="95" t="str">
        <f>IF(กรอกข้อมูลคะแนน!DB20=0,"",IF(กรอกข้อมูลคะแนน!DB20="ร","ร",IF(กรอกข้อมูลคะแนน!DB20&gt;7.9,3,IF(กรอกข้อมูลคะแนน!DB20&gt;5.9,2,IF(กรอกข้อมูลคะแนน!DB20&gt;4.9,1,0)))))</f>
        <v/>
      </c>
    </row>
    <row r="20" spans="1:122" ht="17.100000000000001" customHeight="1" x14ac:dyDescent="0.2">
      <c r="A20" s="447" t="s">
        <v>25</v>
      </c>
      <c r="B20" s="448"/>
      <c r="C20" s="449"/>
      <c r="D20" s="417" t="s">
        <v>14</v>
      </c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50"/>
      <c r="X20" s="66" t="s">
        <v>72</v>
      </c>
      <c r="Y20" s="85"/>
      <c r="Z20" s="448" t="s">
        <v>28</v>
      </c>
      <c r="AA20" s="449"/>
      <c r="AB20" s="80">
        <v>16</v>
      </c>
      <c r="AC20" s="99" t="str">
        <f>IF(กรอกข้อมูลทั่วไป!AG19=0,"",กรอกข้อมูลทั่วไป!AG19)</f>
        <v/>
      </c>
      <c r="AD20" s="101" t="str">
        <f>IF(กรอกข้อมูลคะแนน!C21=0,"",กรอกข้อมูลคะแนน!C21)</f>
        <v/>
      </c>
      <c r="AE20" s="101" t="str">
        <f>IF(กรอกข้อมูลคะแนน!D21=0,"",กรอกข้อมูลคะแนน!D21)</f>
        <v/>
      </c>
      <c r="AF20" s="101" t="str">
        <f>IF(กรอกข้อมูลคะแนน!E21=0,"",กรอกข้อมูลคะแนน!E21)</f>
        <v/>
      </c>
      <c r="AG20" s="101" t="str">
        <f>IF(กรอกข้อมูลคะแนน!F21=0,"",กรอกข้อมูลคะแนน!F21)</f>
        <v/>
      </c>
      <c r="AH20" s="101" t="str">
        <f>IF(กรอกข้อมูลคะแนน!G21=0,"",กรอกข้อมูลคะแนน!G21)</f>
        <v/>
      </c>
      <c r="AI20" s="101" t="str">
        <f>IF(กรอกข้อมูลคะแนน!H21=0,"",กรอกข้อมูลคะแนน!H21)</f>
        <v/>
      </c>
      <c r="AJ20" s="101" t="str">
        <f>IF(กรอกข้อมูลคะแนน!I21=0,"",กรอกข้อมูลคะแนน!I21)</f>
        <v/>
      </c>
      <c r="AK20" s="101" t="str">
        <f>IF(กรอกข้อมูลคะแนน!K21=0,"",กรอกข้อมูลคะแนน!K21)</f>
        <v/>
      </c>
      <c r="AL20" s="101" t="str">
        <f>IF(กรอกข้อมูลคะแนน!L21=0,"",กรอกข้อมูลคะแนน!L21)</f>
        <v/>
      </c>
      <c r="AM20" s="101" t="str">
        <f>IF(กรอกข้อมูลคะแนน!M21=0,"",กรอกข้อมูลคะแนน!M21)</f>
        <v/>
      </c>
      <c r="AN20" s="101" t="str">
        <f>IF(กรอกข้อมูลคะแนน!N21=0,"",กรอกข้อมูลคะแนน!N21)</f>
        <v/>
      </c>
      <c r="AO20" s="80">
        <v>16</v>
      </c>
      <c r="AP20" s="99" t="str">
        <f>IF(กรอกข้อมูลทั่วไป!AG19=0,"",กรอกข้อมูลทั่วไป!AG19)</f>
        <v/>
      </c>
      <c r="AQ20" s="101" t="str">
        <f>IF(กรอกข้อมูลคะแนน!O21=0,"",กรอกข้อมูลคะแนน!O21)</f>
        <v/>
      </c>
      <c r="AR20" s="101" t="str">
        <f>IF(กรอกข้อมูลคะแนน!P21=0,"",กรอกข้อมูลคะแนน!P21)</f>
        <v/>
      </c>
      <c r="AS20" s="101" t="str">
        <f>IF(กรอกข้อมูลคะแนน!Q21=0,"",กรอกข้อมูลคะแนน!Q21)</f>
        <v/>
      </c>
      <c r="AT20" s="101" t="str">
        <f>IF(กรอกข้อมูลคะแนน!S21=0,"",กรอกข้อมูลคะแนน!S21)</f>
        <v/>
      </c>
      <c r="AU20" s="101" t="str">
        <f>IF(กรอกข้อมูลคะแนน!T21=0,"",กรอกข้อมูลคะแนน!T21)</f>
        <v/>
      </c>
      <c r="AV20" s="101" t="str">
        <f>IF(กรอกข้อมูลคะแนน!U21=0,"",กรอกข้อมูลคะแนน!U21)</f>
        <v/>
      </c>
      <c r="AW20" s="101" t="str">
        <f>IF(กรอกข้อมูลคะแนน!V21=0,"",กรอกข้อมูลคะแนน!V21)</f>
        <v/>
      </c>
      <c r="AX20" s="101" t="str">
        <f>IF(กรอกข้อมูลคะแนน!W21=0,"",กรอกข้อมูลคะแนน!W21)</f>
        <v/>
      </c>
      <c r="AY20" s="101" t="str">
        <f>IF(กรอกข้อมูลคะแนน!X21=0,"",กรอกข้อมูลคะแนน!X21)</f>
        <v/>
      </c>
      <c r="AZ20" s="101" t="str">
        <f>IF(กรอกข้อมูลคะแนน!Y21=0,"",กรอกข้อมูลคะแนน!Y21)</f>
        <v/>
      </c>
      <c r="BA20" s="80" t="str">
        <f>IF(กรอกข้อมูลคะแนน!AA21=0,"",กรอกข้อมูลคะแนน!AA21)</f>
        <v/>
      </c>
      <c r="BB20" s="80">
        <v>16</v>
      </c>
      <c r="BC20" s="99" t="str">
        <f>IF(กรอกข้อมูลทั่วไป!AG19=0,"",กรอกข้อมูลทั่วไป!AG19)</f>
        <v/>
      </c>
      <c r="BD20" s="101" t="str">
        <f>IF(กรอกข้อมูลคะแนน!AB21=0,"",กรอกข้อมูลคะแนน!AB21)</f>
        <v/>
      </c>
      <c r="BE20" s="101" t="str">
        <f>IF(กรอกข้อมูลคะแนน!AC21=0,"",กรอกข้อมูลคะแนน!AC21)</f>
        <v/>
      </c>
      <c r="BF20" s="101" t="str">
        <f>IF(กรอกข้อมูลคะแนน!AD21=0,"",กรอกข้อมูลคะแนน!AD21)</f>
        <v/>
      </c>
      <c r="BG20" s="101" t="str">
        <f>IF(กรอกข้อมูลคะแนน!AE21=0,"",กรอกข้อมูลคะแนน!AE21)</f>
        <v/>
      </c>
      <c r="BH20" s="101" t="str">
        <f>IF(กรอกข้อมูลคะแนน!AF21=0,"",กรอกข้อมูลคะแนน!AF21)</f>
        <v/>
      </c>
      <c r="BI20" s="101" t="str">
        <f>IF(กรอกข้อมูลคะแนน!AG21=0,"",กรอกข้อมูลคะแนน!AG21)</f>
        <v/>
      </c>
      <c r="BJ20" s="101" t="str">
        <f>IF(กรอกข้อมูลคะแนน!AH21=0,"",กรอกข้อมูลคะแนน!AH21)</f>
        <v/>
      </c>
      <c r="BK20" s="101" t="str">
        <f>IF(กรอกข้อมูลคะแนน!AJ21=0,"",กรอกข้อมูลคะแนน!AJ21)</f>
        <v/>
      </c>
      <c r="BL20" s="101" t="str">
        <f>IF(กรอกข้อมูลคะแนน!AK21=0,"",กรอกข้อมูลคะแนน!AK21)</f>
        <v/>
      </c>
      <c r="BM20" s="101" t="str">
        <f>IF(กรอกข้อมูลคะแนน!AL21=0,"",กรอกข้อมูลคะแนน!AL21)</f>
        <v/>
      </c>
      <c r="BN20" s="101" t="str">
        <f>IF(กรอกข้อมูลคะแนน!AM21=0,"",กรอกข้อมูลคะแนน!AM21)</f>
        <v/>
      </c>
      <c r="BO20" s="80">
        <v>16</v>
      </c>
      <c r="BP20" s="99" t="str">
        <f t="shared" si="2"/>
        <v/>
      </c>
      <c r="BQ20" s="101" t="str">
        <f>IF(กรอกข้อมูลคะแนน!AN21=0,"",กรอกข้อมูลคะแนน!AN21)</f>
        <v/>
      </c>
      <c r="BR20" s="101" t="str">
        <f>IF(กรอกข้อมูลคะแนน!AO21=0,"",กรอกข้อมูลคะแนน!AO21)</f>
        <v/>
      </c>
      <c r="BS20" s="101" t="str">
        <f>IF(กรอกข้อมูลคะแนน!AP21=0,"",กรอกข้อมูลคะแนน!AP21)</f>
        <v/>
      </c>
      <c r="BT20" s="101" t="str">
        <f>IF(กรอกข้อมูลคะแนน!AR21=0,"",กรอกข้อมูลคะแนน!AR21)</f>
        <v/>
      </c>
      <c r="BU20" s="101" t="str">
        <f>IF(กรอกข้อมูลคะแนน!AS21=0,"",กรอกข้อมูลคะแนน!AS21)</f>
        <v/>
      </c>
      <c r="BV20" s="101" t="str">
        <f>IF(กรอกข้อมูลคะแนน!AT21=0,"",กรอกข้อมูลคะแนน!AT21)</f>
        <v/>
      </c>
      <c r="BW20" s="101" t="str">
        <f>IF(กรอกข้อมูลคะแนน!AU21=0,"",กรอกข้อมูลคะแนน!AU21)</f>
        <v/>
      </c>
      <c r="BX20" s="101" t="str">
        <f>IF(กรอกข้อมูลคะแนน!AV21=0,"",กรอกข้อมูลคะแนน!AV21)</f>
        <v/>
      </c>
      <c r="BY20" s="101" t="str">
        <f>IF(กรอกข้อมูลคะแนน!AW21=0,"",กรอกข้อมูลคะแนน!AW21)</f>
        <v/>
      </c>
      <c r="BZ20" s="101" t="str">
        <f>IF(กรอกข้อมูลคะแนน!AX21=0,"",กรอกข้อมูลคะแนน!AX21)</f>
        <v/>
      </c>
      <c r="CA20" s="80" t="str">
        <f>IF(กรอกข้อมูลคะแนน!AZ21=0,"",กรอกข้อมูลคะแนน!AZ21)</f>
        <v/>
      </c>
      <c r="CB20" s="80">
        <v>16</v>
      </c>
      <c r="CC20" s="68" t="str">
        <f>IF(กรอกข้อมูลคะแนน!BA21=0,"",กรอกข้อมูลคะแนน!BA21)</f>
        <v/>
      </c>
      <c r="CD20" s="68" t="str">
        <f>IF(กรอกข้อมูลคะแนน!BB21=0,"",กรอกข้อมูลคะแนน!BB21)</f>
        <v/>
      </c>
      <c r="CE20" s="143" t="str">
        <f>IF(กรอกข้อมูลคะแนน!BD21=0,"",กรอกข้อมูลคะแนน!BD21)</f>
        <v/>
      </c>
      <c r="CF20" s="143" t="str">
        <f>IF(กรอกข้อมูลคะแนน!BC21=0,"",กรอกข้อมูลคะแนน!BC21)</f>
        <v/>
      </c>
      <c r="CG20" s="143" t="str">
        <f t="shared" si="0"/>
        <v/>
      </c>
      <c r="CH20" s="143" t="str">
        <f>IF(กรอกข้อมูลคะแนน!BH21=0,"",กรอกข้อมูลคะแนน!BH21)</f>
        <v/>
      </c>
      <c r="CI20" s="143" t="str">
        <f>IF(กรอกข้อมูลคะแนน!BF21=0,"",กรอกข้อมูลคะแนน!BF21)</f>
        <v/>
      </c>
      <c r="CJ20" s="143" t="str">
        <f t="shared" si="3"/>
        <v/>
      </c>
      <c r="CK20" s="81" t="str">
        <f t="shared" si="4"/>
        <v/>
      </c>
      <c r="CL20" s="80" t="str">
        <f t="shared" si="5"/>
        <v/>
      </c>
      <c r="CM20" s="81" t="str">
        <f>IF(กรอกข้อมูลคะแนน!BG21=0,"",กรอกข้อมูลคะแนน!BG21)</f>
        <v/>
      </c>
      <c r="CN20" s="133" t="str">
        <f t="shared" si="1"/>
        <v/>
      </c>
      <c r="CO20" s="68" t="str">
        <f>IF(CN20="","",IF(CN20="ร","ร",VLOOKUP(CN20,ช่วงคะแนน!$H$8:$I$15,2)))</f>
        <v/>
      </c>
      <c r="CP20" s="5"/>
      <c r="CQ20" s="80">
        <v>16</v>
      </c>
      <c r="CR20" s="68" t="str">
        <f>IF(กรอกข้อมูลคะแนน!CD21=0,"",กรอกข้อมูลคะแนน!CD21)</f>
        <v/>
      </c>
      <c r="CS20" s="68" t="str">
        <f>IF(กรอกข้อมูลคะแนน!CE21=0,"",กรอกข้อมูลคะแนน!CE21)</f>
        <v/>
      </c>
      <c r="CT20" s="68" t="str">
        <f>IF(กรอกข้อมูลคะแนน!CF21=0,"",กรอกข้อมูลคะแนน!CF21)</f>
        <v/>
      </c>
      <c r="CU20" s="68" t="str">
        <f>IF(กรอกข้อมูลคะแนน!CG21=0,"",กรอกข้อมูลคะแนน!CG21)</f>
        <v/>
      </c>
      <c r="CV20" s="68" t="str">
        <f>IF(กรอกข้อมูลคะแนน!CH21=0,"",กรอกข้อมูลคะแนน!CH21)</f>
        <v/>
      </c>
      <c r="CW20" s="68" t="str">
        <f>IF(กรอกข้อมูลคะแนน!CI21=0,"",กรอกข้อมูลคะแนน!CI21)</f>
        <v/>
      </c>
      <c r="CX20" s="68" t="str">
        <f>IF(กรอกข้อมูลคะแนน!CJ21=0,"",กรอกข้อมูลคะแนน!CJ21)</f>
        <v/>
      </c>
      <c r="CY20" s="68" t="str">
        <f>IF(กรอกข้อมูลคะแนน!CK21=0,"",กรอกข้อมูลคะแนน!CK21)</f>
        <v/>
      </c>
      <c r="CZ20" s="95" t="str">
        <f t="shared" si="6"/>
        <v/>
      </c>
      <c r="DA20" s="96"/>
      <c r="DB20" s="80">
        <v>16</v>
      </c>
      <c r="DC20" s="97" t="str">
        <f>IF(กรอกข้อมูลคะแนน!CM21=0,"",กรอกข้อมูลคะแนน!CM21)</f>
        <v/>
      </c>
      <c r="DD20" s="97" t="str">
        <f>IF(กรอกข้อมูลคะแนน!CN21=0,"",กรอกข้อมูลคะแนน!CN21)</f>
        <v/>
      </c>
      <c r="DE20" s="97" t="str">
        <f>IF(กรอกข้อมูลคะแนน!CO21=0,"",กรอกข้อมูลคะแนน!CO21)</f>
        <v/>
      </c>
      <c r="DF20" s="97" t="str">
        <f>IF(กรอกข้อมูลคะแนน!CP21=0,"",กรอกข้อมูลคะแนน!CP21)</f>
        <v/>
      </c>
      <c r="DG20" s="104" t="str">
        <f>IF(กรอกข้อมูลคะแนน!CQ21=0,"",กรอกข้อมูลคะแนน!CQ21)</f>
        <v/>
      </c>
      <c r="DH20" s="97" t="str">
        <f>IF(กรอกข้อมูลคะแนน!CR21=0,"",กรอกข้อมูลคะแนน!CR21)</f>
        <v/>
      </c>
      <c r="DI20" s="97" t="str">
        <f>IF(กรอกข้อมูลคะแนน!CS21=0,"",กรอกข้อมูลคะแนน!CS21)</f>
        <v/>
      </c>
      <c r="DJ20" s="97" t="str">
        <f>IF(กรอกข้อมูลคะแนน!CT21=0,"",กรอกข้อมูลคะแนน!CT21)</f>
        <v/>
      </c>
      <c r="DK20" s="97" t="str">
        <f>IF(กรอกข้อมูลคะแนน!CU21=0,"",กรอกข้อมูลคะแนน!CU21)</f>
        <v/>
      </c>
      <c r="DL20" s="104" t="str">
        <f>IF(กรอกข้อมูลคะแนน!CV21=0,"",กรอกข้อมูลคะแนน!CV21)</f>
        <v/>
      </c>
      <c r="DM20" s="97" t="str">
        <f>IF(กรอกข้อมูลคะแนน!CW21=0,"",กรอกข้อมูลคะแนน!CW21)</f>
        <v/>
      </c>
      <c r="DN20" s="97" t="str">
        <f>IF(กรอกข้อมูลคะแนน!CX21=0,"",กรอกข้อมูลคะแนน!CX21)</f>
        <v/>
      </c>
      <c r="DO20" s="97" t="str">
        <f>IF(กรอกข้อมูลคะแนน!CY21=0,"",กรอกข้อมูลคะแนน!CY21)</f>
        <v/>
      </c>
      <c r="DP20" s="97" t="str">
        <f>IF(กรอกข้อมูลคะแนน!CZ21=0,"",กรอกข้อมูลคะแนน!CZ21)</f>
        <v/>
      </c>
      <c r="DQ20" s="98" t="str">
        <f>IF(กรอกข้อมูลคะแนน!DA21=0,"",กรอกข้อมูลคะแนน!DA21)</f>
        <v/>
      </c>
      <c r="DR20" s="95" t="str">
        <f>IF(กรอกข้อมูลคะแนน!DB21=0,"",IF(กรอกข้อมูลคะแนน!DB21="ร","ร",IF(กรอกข้อมูลคะแนน!DB21&gt;7.9,3,IF(กรอกข้อมูลคะแนน!DB21&gt;5.9,2,IF(กรอกข้อมูลคะแนน!DB21&gt;4.9,1,0)))))</f>
        <v/>
      </c>
    </row>
    <row r="21" spans="1:122" ht="17.100000000000001" customHeight="1" x14ac:dyDescent="0.2">
      <c r="A21" s="443" t="s">
        <v>71</v>
      </c>
      <c r="B21" s="413"/>
      <c r="C21" s="414"/>
      <c r="D21" s="409">
        <v>4</v>
      </c>
      <c r="E21" s="410"/>
      <c r="F21" s="407">
        <v>3.5</v>
      </c>
      <c r="G21" s="408"/>
      <c r="H21" s="409">
        <v>3</v>
      </c>
      <c r="I21" s="410"/>
      <c r="J21" s="407">
        <v>2.5</v>
      </c>
      <c r="K21" s="408"/>
      <c r="L21" s="409">
        <v>2</v>
      </c>
      <c r="M21" s="410"/>
      <c r="N21" s="407">
        <v>1.5</v>
      </c>
      <c r="O21" s="408"/>
      <c r="P21" s="409">
        <v>1</v>
      </c>
      <c r="Q21" s="410"/>
      <c r="R21" s="409">
        <v>0</v>
      </c>
      <c r="S21" s="410"/>
      <c r="T21" s="415" t="s">
        <v>128</v>
      </c>
      <c r="U21" s="416"/>
      <c r="V21" s="417" t="s">
        <v>70</v>
      </c>
      <c r="W21" s="418"/>
      <c r="X21" s="411" t="s">
        <v>2</v>
      </c>
      <c r="Y21" s="412"/>
      <c r="Z21" s="413" t="s">
        <v>27</v>
      </c>
      <c r="AA21" s="414"/>
      <c r="AB21" s="80">
        <v>17</v>
      </c>
      <c r="AC21" s="99" t="str">
        <f>IF(กรอกข้อมูลทั่วไป!AG20=0,"",กรอกข้อมูลทั่วไป!AG20)</f>
        <v/>
      </c>
      <c r="AD21" s="101" t="str">
        <f>IF(กรอกข้อมูลคะแนน!C22=0,"",กรอกข้อมูลคะแนน!C22)</f>
        <v/>
      </c>
      <c r="AE21" s="101" t="str">
        <f>IF(กรอกข้อมูลคะแนน!D22=0,"",กรอกข้อมูลคะแนน!D22)</f>
        <v/>
      </c>
      <c r="AF21" s="101" t="str">
        <f>IF(กรอกข้อมูลคะแนน!E22=0,"",กรอกข้อมูลคะแนน!E22)</f>
        <v/>
      </c>
      <c r="AG21" s="101" t="str">
        <f>IF(กรอกข้อมูลคะแนน!F22=0,"",กรอกข้อมูลคะแนน!F22)</f>
        <v/>
      </c>
      <c r="AH21" s="101" t="str">
        <f>IF(กรอกข้อมูลคะแนน!G22=0,"",กรอกข้อมูลคะแนน!G22)</f>
        <v/>
      </c>
      <c r="AI21" s="101" t="str">
        <f>IF(กรอกข้อมูลคะแนน!H22=0,"",กรอกข้อมูลคะแนน!H22)</f>
        <v/>
      </c>
      <c r="AJ21" s="101" t="str">
        <f>IF(กรอกข้อมูลคะแนน!I22=0,"",กรอกข้อมูลคะแนน!I22)</f>
        <v/>
      </c>
      <c r="AK21" s="101" t="str">
        <f>IF(กรอกข้อมูลคะแนน!K22=0,"",กรอกข้อมูลคะแนน!K22)</f>
        <v/>
      </c>
      <c r="AL21" s="101" t="str">
        <f>IF(กรอกข้อมูลคะแนน!L22=0,"",กรอกข้อมูลคะแนน!L22)</f>
        <v/>
      </c>
      <c r="AM21" s="101" t="str">
        <f>IF(กรอกข้อมูลคะแนน!M22=0,"",กรอกข้อมูลคะแนน!M22)</f>
        <v/>
      </c>
      <c r="AN21" s="101" t="str">
        <f>IF(กรอกข้อมูลคะแนน!N22=0,"",กรอกข้อมูลคะแนน!N22)</f>
        <v/>
      </c>
      <c r="AO21" s="80">
        <v>17</v>
      </c>
      <c r="AP21" s="99" t="str">
        <f>IF(กรอกข้อมูลทั่วไป!AG20=0,"",กรอกข้อมูลทั่วไป!AG20)</f>
        <v/>
      </c>
      <c r="AQ21" s="101" t="str">
        <f>IF(กรอกข้อมูลคะแนน!O22=0,"",กรอกข้อมูลคะแนน!O22)</f>
        <v/>
      </c>
      <c r="AR21" s="101" t="str">
        <f>IF(กรอกข้อมูลคะแนน!P22=0,"",กรอกข้อมูลคะแนน!P22)</f>
        <v/>
      </c>
      <c r="AS21" s="101" t="str">
        <f>IF(กรอกข้อมูลคะแนน!Q22=0,"",กรอกข้อมูลคะแนน!Q22)</f>
        <v/>
      </c>
      <c r="AT21" s="101" t="str">
        <f>IF(กรอกข้อมูลคะแนน!S22=0,"",กรอกข้อมูลคะแนน!S22)</f>
        <v/>
      </c>
      <c r="AU21" s="101" t="str">
        <f>IF(กรอกข้อมูลคะแนน!T22=0,"",กรอกข้อมูลคะแนน!T22)</f>
        <v/>
      </c>
      <c r="AV21" s="101" t="str">
        <f>IF(กรอกข้อมูลคะแนน!U22=0,"",กรอกข้อมูลคะแนน!U22)</f>
        <v/>
      </c>
      <c r="AW21" s="101" t="str">
        <f>IF(กรอกข้อมูลคะแนน!V22=0,"",กรอกข้อมูลคะแนน!V22)</f>
        <v/>
      </c>
      <c r="AX21" s="101" t="str">
        <f>IF(กรอกข้อมูลคะแนน!W22=0,"",กรอกข้อมูลคะแนน!W22)</f>
        <v/>
      </c>
      <c r="AY21" s="101" t="str">
        <f>IF(กรอกข้อมูลคะแนน!X22=0,"",กรอกข้อมูลคะแนน!X22)</f>
        <v/>
      </c>
      <c r="AZ21" s="101" t="str">
        <f>IF(กรอกข้อมูลคะแนน!Y22=0,"",กรอกข้อมูลคะแนน!Y22)</f>
        <v/>
      </c>
      <c r="BA21" s="80" t="str">
        <f>IF(กรอกข้อมูลคะแนน!AA22=0,"",กรอกข้อมูลคะแนน!AA22)</f>
        <v/>
      </c>
      <c r="BB21" s="80">
        <v>17</v>
      </c>
      <c r="BC21" s="99" t="str">
        <f>IF(กรอกข้อมูลทั่วไป!AG20=0,"",กรอกข้อมูลทั่วไป!AG20)</f>
        <v/>
      </c>
      <c r="BD21" s="101" t="str">
        <f>IF(กรอกข้อมูลคะแนน!AB22=0,"",กรอกข้อมูลคะแนน!AB22)</f>
        <v/>
      </c>
      <c r="BE21" s="101" t="str">
        <f>IF(กรอกข้อมูลคะแนน!AC22=0,"",กรอกข้อมูลคะแนน!AC22)</f>
        <v/>
      </c>
      <c r="BF21" s="101" t="str">
        <f>IF(กรอกข้อมูลคะแนน!AD22=0,"",กรอกข้อมูลคะแนน!AD22)</f>
        <v/>
      </c>
      <c r="BG21" s="101" t="str">
        <f>IF(กรอกข้อมูลคะแนน!AE22=0,"",กรอกข้อมูลคะแนน!AE22)</f>
        <v/>
      </c>
      <c r="BH21" s="101" t="str">
        <f>IF(กรอกข้อมูลคะแนน!AF22=0,"",กรอกข้อมูลคะแนน!AF22)</f>
        <v/>
      </c>
      <c r="BI21" s="101" t="str">
        <f>IF(กรอกข้อมูลคะแนน!AG22=0,"",กรอกข้อมูลคะแนน!AG22)</f>
        <v/>
      </c>
      <c r="BJ21" s="101" t="str">
        <f>IF(กรอกข้อมูลคะแนน!AH22=0,"",กรอกข้อมูลคะแนน!AH22)</f>
        <v/>
      </c>
      <c r="BK21" s="101" t="str">
        <f>IF(กรอกข้อมูลคะแนน!AJ22=0,"",กรอกข้อมูลคะแนน!AJ22)</f>
        <v/>
      </c>
      <c r="BL21" s="101" t="str">
        <f>IF(กรอกข้อมูลคะแนน!AK22=0,"",กรอกข้อมูลคะแนน!AK22)</f>
        <v/>
      </c>
      <c r="BM21" s="101" t="str">
        <f>IF(กรอกข้อมูลคะแนน!AL22=0,"",กรอกข้อมูลคะแนน!AL22)</f>
        <v/>
      </c>
      <c r="BN21" s="101" t="str">
        <f>IF(กรอกข้อมูลคะแนน!AM22=0,"",กรอกข้อมูลคะแนน!AM22)</f>
        <v/>
      </c>
      <c r="BO21" s="80">
        <v>17</v>
      </c>
      <c r="BP21" s="99" t="str">
        <f t="shared" si="2"/>
        <v/>
      </c>
      <c r="BQ21" s="101" t="str">
        <f>IF(กรอกข้อมูลคะแนน!AN22=0,"",กรอกข้อมูลคะแนน!AN22)</f>
        <v/>
      </c>
      <c r="BR21" s="101" t="str">
        <f>IF(กรอกข้อมูลคะแนน!AO22=0,"",กรอกข้อมูลคะแนน!AO22)</f>
        <v/>
      </c>
      <c r="BS21" s="101" t="str">
        <f>IF(กรอกข้อมูลคะแนน!AP22=0,"",กรอกข้อมูลคะแนน!AP22)</f>
        <v/>
      </c>
      <c r="BT21" s="101" t="str">
        <f>IF(กรอกข้อมูลคะแนน!AR22=0,"",กรอกข้อมูลคะแนน!AR22)</f>
        <v/>
      </c>
      <c r="BU21" s="101" t="str">
        <f>IF(กรอกข้อมูลคะแนน!AS22=0,"",กรอกข้อมูลคะแนน!AS22)</f>
        <v/>
      </c>
      <c r="BV21" s="101" t="str">
        <f>IF(กรอกข้อมูลคะแนน!AT22=0,"",กรอกข้อมูลคะแนน!AT22)</f>
        <v/>
      </c>
      <c r="BW21" s="101" t="str">
        <f>IF(กรอกข้อมูลคะแนน!AU22=0,"",กรอกข้อมูลคะแนน!AU22)</f>
        <v/>
      </c>
      <c r="BX21" s="101" t="str">
        <f>IF(กรอกข้อมูลคะแนน!AV22=0,"",กรอกข้อมูลคะแนน!AV22)</f>
        <v/>
      </c>
      <c r="BY21" s="101" t="str">
        <f>IF(กรอกข้อมูลคะแนน!AW22=0,"",กรอกข้อมูลคะแนน!AW22)</f>
        <v/>
      </c>
      <c r="BZ21" s="101" t="str">
        <f>IF(กรอกข้อมูลคะแนน!AX22=0,"",กรอกข้อมูลคะแนน!AX22)</f>
        <v/>
      </c>
      <c r="CA21" s="80" t="str">
        <f>IF(กรอกข้อมูลคะแนน!AZ22=0,"",กรอกข้อมูลคะแนน!AZ22)</f>
        <v/>
      </c>
      <c r="CB21" s="80">
        <v>17</v>
      </c>
      <c r="CC21" s="68" t="str">
        <f>IF(กรอกข้อมูลคะแนน!BA22=0,"",กรอกข้อมูลคะแนน!BA22)</f>
        <v/>
      </c>
      <c r="CD21" s="68" t="str">
        <f>IF(กรอกข้อมูลคะแนน!BB22=0,"",กรอกข้อมูลคะแนน!BB22)</f>
        <v/>
      </c>
      <c r="CE21" s="143" t="str">
        <f>IF(กรอกข้อมูลคะแนน!BD22=0,"",กรอกข้อมูลคะแนน!BD22)</f>
        <v/>
      </c>
      <c r="CF21" s="143" t="str">
        <f>IF(กรอกข้อมูลคะแนน!BC22=0,"",กรอกข้อมูลคะแนน!BC22)</f>
        <v/>
      </c>
      <c r="CG21" s="143" t="str">
        <f t="shared" si="0"/>
        <v/>
      </c>
      <c r="CH21" s="143" t="str">
        <f>IF(กรอกข้อมูลคะแนน!BH22=0,"",กรอกข้อมูลคะแนน!BH22)</f>
        <v/>
      </c>
      <c r="CI21" s="143" t="str">
        <f>IF(กรอกข้อมูลคะแนน!BF22=0,"",กรอกข้อมูลคะแนน!BF22)</f>
        <v/>
      </c>
      <c r="CJ21" s="143" t="str">
        <f t="shared" si="3"/>
        <v/>
      </c>
      <c r="CK21" s="81" t="str">
        <f t="shared" si="4"/>
        <v/>
      </c>
      <c r="CL21" s="80" t="str">
        <f t="shared" si="5"/>
        <v/>
      </c>
      <c r="CM21" s="81" t="str">
        <f>IF(กรอกข้อมูลคะแนน!BG22=0,"",กรอกข้อมูลคะแนน!BG22)</f>
        <v/>
      </c>
      <c r="CN21" s="133" t="str">
        <f t="shared" si="1"/>
        <v/>
      </c>
      <c r="CO21" s="68" t="str">
        <f>IF(CN21="","",IF(CN21="ร","ร",VLOOKUP(CN21,ช่วงคะแนน!$H$8:$I$15,2)))</f>
        <v/>
      </c>
      <c r="CP21" s="5"/>
      <c r="CQ21" s="80">
        <v>17</v>
      </c>
      <c r="CR21" s="68" t="str">
        <f>IF(กรอกข้อมูลคะแนน!CD22=0,"",กรอกข้อมูลคะแนน!CD22)</f>
        <v/>
      </c>
      <c r="CS21" s="68" t="str">
        <f>IF(กรอกข้อมูลคะแนน!CE22=0,"",กรอกข้อมูลคะแนน!CE22)</f>
        <v/>
      </c>
      <c r="CT21" s="68" t="str">
        <f>IF(กรอกข้อมูลคะแนน!CF22=0,"",กรอกข้อมูลคะแนน!CF22)</f>
        <v/>
      </c>
      <c r="CU21" s="68" t="str">
        <f>IF(กรอกข้อมูลคะแนน!CG22=0,"",กรอกข้อมูลคะแนน!CG22)</f>
        <v/>
      </c>
      <c r="CV21" s="68" t="str">
        <f>IF(กรอกข้อมูลคะแนน!CH22=0,"",กรอกข้อมูลคะแนน!CH22)</f>
        <v/>
      </c>
      <c r="CW21" s="68" t="str">
        <f>IF(กรอกข้อมูลคะแนน!CI22=0,"",กรอกข้อมูลคะแนน!CI22)</f>
        <v/>
      </c>
      <c r="CX21" s="68" t="str">
        <f>IF(กรอกข้อมูลคะแนน!CJ22=0,"",กรอกข้อมูลคะแนน!CJ22)</f>
        <v/>
      </c>
      <c r="CY21" s="68" t="str">
        <f>IF(กรอกข้อมูลคะแนน!CK22=0,"",กรอกข้อมูลคะแนน!CK22)</f>
        <v/>
      </c>
      <c r="CZ21" s="95" t="str">
        <f t="shared" si="6"/>
        <v/>
      </c>
      <c r="DA21" s="96"/>
      <c r="DB21" s="80">
        <v>17</v>
      </c>
      <c r="DC21" s="97" t="str">
        <f>IF(กรอกข้อมูลคะแนน!CM22=0,"",กรอกข้อมูลคะแนน!CM22)</f>
        <v/>
      </c>
      <c r="DD21" s="97" t="str">
        <f>IF(กรอกข้อมูลคะแนน!CN22=0,"",กรอกข้อมูลคะแนน!CN22)</f>
        <v/>
      </c>
      <c r="DE21" s="97" t="str">
        <f>IF(กรอกข้อมูลคะแนน!CO22=0,"",กรอกข้อมูลคะแนน!CO22)</f>
        <v/>
      </c>
      <c r="DF21" s="97" t="str">
        <f>IF(กรอกข้อมูลคะแนน!CP22=0,"",กรอกข้อมูลคะแนน!CP22)</f>
        <v/>
      </c>
      <c r="DG21" s="104" t="str">
        <f>IF(กรอกข้อมูลคะแนน!CQ22=0,"",กรอกข้อมูลคะแนน!CQ22)</f>
        <v/>
      </c>
      <c r="DH21" s="97" t="str">
        <f>IF(กรอกข้อมูลคะแนน!CR22=0,"",กรอกข้อมูลคะแนน!CR22)</f>
        <v/>
      </c>
      <c r="DI21" s="97" t="str">
        <f>IF(กรอกข้อมูลคะแนน!CS22=0,"",กรอกข้อมูลคะแนน!CS22)</f>
        <v/>
      </c>
      <c r="DJ21" s="97" t="str">
        <f>IF(กรอกข้อมูลคะแนน!CT22=0,"",กรอกข้อมูลคะแนน!CT22)</f>
        <v/>
      </c>
      <c r="DK21" s="97" t="str">
        <f>IF(กรอกข้อมูลคะแนน!CU22=0,"",กรอกข้อมูลคะแนน!CU22)</f>
        <v/>
      </c>
      <c r="DL21" s="104" t="str">
        <f>IF(กรอกข้อมูลคะแนน!CV22=0,"",กรอกข้อมูลคะแนน!CV22)</f>
        <v/>
      </c>
      <c r="DM21" s="97" t="str">
        <f>IF(กรอกข้อมูลคะแนน!CW22=0,"",กรอกข้อมูลคะแนน!CW22)</f>
        <v/>
      </c>
      <c r="DN21" s="97" t="str">
        <f>IF(กรอกข้อมูลคะแนน!CX22=0,"",กรอกข้อมูลคะแนน!CX22)</f>
        <v/>
      </c>
      <c r="DO21" s="97" t="str">
        <f>IF(กรอกข้อมูลคะแนน!CY22=0,"",กรอกข้อมูลคะแนน!CY22)</f>
        <v/>
      </c>
      <c r="DP21" s="97" t="str">
        <f>IF(กรอกข้อมูลคะแนน!CZ22=0,"",กรอกข้อมูลคะแนน!CZ22)</f>
        <v/>
      </c>
      <c r="DQ21" s="98" t="str">
        <f>IF(กรอกข้อมูลคะแนน!DA22=0,"",กรอกข้อมูลคะแนน!DA22)</f>
        <v/>
      </c>
      <c r="DR21" s="95" t="str">
        <f>IF(กรอกข้อมูลคะแนน!DB22=0,"",IF(กรอกข้อมูลคะแนน!DB22="ร","ร",IF(กรอกข้อมูลคะแนน!DB22&gt;7.9,3,IF(กรอกข้อมูลคะแนน!DB22&gt;5.9,2,IF(กรอกข้อมูลคะแนน!DB22&gt;4.9,1,0)))))</f>
        <v/>
      </c>
    </row>
    <row r="22" spans="1:122" ht="17.100000000000001" customHeight="1" x14ac:dyDescent="0.2">
      <c r="A22" s="392" t="str">
        <f>IF(กรอกข้อมูลทั่วไป!D13=0,"",กรอกข้อมูลทั่วไป!D13)</f>
        <v/>
      </c>
      <c r="B22" s="400"/>
      <c r="C22" s="393"/>
      <c r="D22" s="392" t="str">
        <f>IF(COUNTIF(CO5:CO48,"4")=0,"",COUNTIF(CO5:CO48,"4"))</f>
        <v/>
      </c>
      <c r="E22" s="393"/>
      <c r="F22" s="392" t="str">
        <f>IF(COUNTIF(CO5:CO48,"3.5")=0,"",COUNTIF(CO5:CO48,"3.5"))</f>
        <v/>
      </c>
      <c r="G22" s="393"/>
      <c r="H22" s="392" t="str">
        <f>IF(COUNTIF(CO5:CO48,"3")=0,"",COUNTIF(CO5:CO48,"3"))</f>
        <v/>
      </c>
      <c r="I22" s="393"/>
      <c r="J22" s="392" t="str">
        <f>IF(COUNTIF(CO5:CO48,"2.5")=0,"",COUNTIF(CO5:CO48,"2.5"))</f>
        <v/>
      </c>
      <c r="K22" s="393"/>
      <c r="L22" s="392" t="str">
        <f>IF(COUNTIF(CO5:CO48,"2")=0,"",COUNTIF(CO5:CO48,"2"))</f>
        <v/>
      </c>
      <c r="M22" s="393"/>
      <c r="N22" s="392" t="str">
        <f>IF(COUNTIF(CO5:CO48,"1.5")=0,"",COUNTIF(CO5:CO48,"1.5"))</f>
        <v/>
      </c>
      <c r="O22" s="393"/>
      <c r="P22" s="392" t="str">
        <f>IF(COUNTIF(CO5:CO48,"1")=0,"",COUNTIF(CO5:CO48,"1"))</f>
        <v/>
      </c>
      <c r="Q22" s="393"/>
      <c r="R22" s="392" t="str">
        <f>IF(COUNTIF(CO5:CO48,"0")=0,"",COUNTIF(CO5:CO48,"0"))</f>
        <v/>
      </c>
      <c r="S22" s="393"/>
      <c r="T22" s="392"/>
      <c r="U22" s="393"/>
      <c r="V22" s="392"/>
      <c r="W22" s="393"/>
      <c r="X22" s="390" t="str">
        <f>IF(SUM(D22:S22)=0,"",SUM(D22:S22))</f>
        <v/>
      </c>
      <c r="Y22" s="391"/>
      <c r="Z22" s="401"/>
      <c r="AA22" s="402"/>
      <c r="AB22" s="80">
        <v>18</v>
      </c>
      <c r="AC22" s="99" t="str">
        <f>IF(กรอกข้อมูลทั่วไป!AG21=0,"",กรอกข้อมูลทั่วไป!AG21)</f>
        <v/>
      </c>
      <c r="AD22" s="101" t="str">
        <f>IF(กรอกข้อมูลคะแนน!C23=0,"",กรอกข้อมูลคะแนน!C23)</f>
        <v/>
      </c>
      <c r="AE22" s="101" t="str">
        <f>IF(กรอกข้อมูลคะแนน!D23=0,"",กรอกข้อมูลคะแนน!D23)</f>
        <v/>
      </c>
      <c r="AF22" s="101" t="str">
        <f>IF(กรอกข้อมูลคะแนน!E23=0,"",กรอกข้อมูลคะแนน!E23)</f>
        <v/>
      </c>
      <c r="AG22" s="101" t="str">
        <f>IF(กรอกข้อมูลคะแนน!F23=0,"",กรอกข้อมูลคะแนน!F23)</f>
        <v/>
      </c>
      <c r="AH22" s="101" t="str">
        <f>IF(กรอกข้อมูลคะแนน!G23=0,"",กรอกข้อมูลคะแนน!G23)</f>
        <v/>
      </c>
      <c r="AI22" s="101" t="str">
        <f>IF(กรอกข้อมูลคะแนน!H23=0,"",กรอกข้อมูลคะแนน!H23)</f>
        <v/>
      </c>
      <c r="AJ22" s="101" t="str">
        <f>IF(กรอกข้อมูลคะแนน!I23=0,"",กรอกข้อมูลคะแนน!I23)</f>
        <v/>
      </c>
      <c r="AK22" s="101" t="str">
        <f>IF(กรอกข้อมูลคะแนน!K23=0,"",กรอกข้อมูลคะแนน!K23)</f>
        <v/>
      </c>
      <c r="AL22" s="101" t="str">
        <f>IF(กรอกข้อมูลคะแนน!L23=0,"",กรอกข้อมูลคะแนน!L23)</f>
        <v/>
      </c>
      <c r="AM22" s="101" t="str">
        <f>IF(กรอกข้อมูลคะแนน!M23=0,"",กรอกข้อมูลคะแนน!M23)</f>
        <v/>
      </c>
      <c r="AN22" s="101" t="str">
        <f>IF(กรอกข้อมูลคะแนน!N23=0,"",กรอกข้อมูลคะแนน!N23)</f>
        <v/>
      </c>
      <c r="AO22" s="80">
        <v>18</v>
      </c>
      <c r="AP22" s="99" t="str">
        <f>IF(กรอกข้อมูลทั่วไป!AG21=0,"",กรอกข้อมูลทั่วไป!AG21)</f>
        <v/>
      </c>
      <c r="AQ22" s="101" t="str">
        <f>IF(กรอกข้อมูลคะแนน!O23=0,"",กรอกข้อมูลคะแนน!O23)</f>
        <v/>
      </c>
      <c r="AR22" s="101" t="str">
        <f>IF(กรอกข้อมูลคะแนน!P23=0,"",กรอกข้อมูลคะแนน!P23)</f>
        <v/>
      </c>
      <c r="AS22" s="101" t="str">
        <f>IF(กรอกข้อมูลคะแนน!Q23=0,"",กรอกข้อมูลคะแนน!Q23)</f>
        <v/>
      </c>
      <c r="AT22" s="101" t="str">
        <f>IF(กรอกข้อมูลคะแนน!S23=0,"",กรอกข้อมูลคะแนน!S23)</f>
        <v/>
      </c>
      <c r="AU22" s="101" t="str">
        <f>IF(กรอกข้อมูลคะแนน!T23=0,"",กรอกข้อมูลคะแนน!T23)</f>
        <v/>
      </c>
      <c r="AV22" s="101" t="str">
        <f>IF(กรอกข้อมูลคะแนน!U23=0,"",กรอกข้อมูลคะแนน!U23)</f>
        <v/>
      </c>
      <c r="AW22" s="101" t="str">
        <f>IF(กรอกข้อมูลคะแนน!V23=0,"",กรอกข้อมูลคะแนน!V23)</f>
        <v/>
      </c>
      <c r="AX22" s="101" t="str">
        <f>IF(กรอกข้อมูลคะแนน!W23=0,"",กรอกข้อมูลคะแนน!W23)</f>
        <v/>
      </c>
      <c r="AY22" s="101" t="str">
        <f>IF(กรอกข้อมูลคะแนน!X23=0,"",กรอกข้อมูลคะแนน!X23)</f>
        <v/>
      </c>
      <c r="AZ22" s="101" t="str">
        <f>IF(กรอกข้อมูลคะแนน!Y23=0,"",กรอกข้อมูลคะแนน!Y23)</f>
        <v/>
      </c>
      <c r="BA22" s="80" t="str">
        <f>IF(กรอกข้อมูลคะแนน!AA23=0,"",กรอกข้อมูลคะแนน!AA23)</f>
        <v/>
      </c>
      <c r="BB22" s="80">
        <v>18</v>
      </c>
      <c r="BC22" s="99" t="str">
        <f>IF(กรอกข้อมูลทั่วไป!AG21=0,"",กรอกข้อมูลทั่วไป!AG21)</f>
        <v/>
      </c>
      <c r="BD22" s="101" t="str">
        <f>IF(กรอกข้อมูลคะแนน!AB23=0,"",กรอกข้อมูลคะแนน!AB23)</f>
        <v/>
      </c>
      <c r="BE22" s="101" t="str">
        <f>IF(กรอกข้อมูลคะแนน!AC23=0,"",กรอกข้อมูลคะแนน!AC23)</f>
        <v/>
      </c>
      <c r="BF22" s="101" t="str">
        <f>IF(กรอกข้อมูลคะแนน!AD23=0,"",กรอกข้อมูลคะแนน!AD23)</f>
        <v/>
      </c>
      <c r="BG22" s="101" t="str">
        <f>IF(กรอกข้อมูลคะแนน!AE23=0,"",กรอกข้อมูลคะแนน!AE23)</f>
        <v/>
      </c>
      <c r="BH22" s="101" t="str">
        <f>IF(กรอกข้อมูลคะแนน!AF23=0,"",กรอกข้อมูลคะแนน!AF23)</f>
        <v/>
      </c>
      <c r="BI22" s="101" t="str">
        <f>IF(กรอกข้อมูลคะแนน!AG23=0,"",กรอกข้อมูลคะแนน!AG23)</f>
        <v/>
      </c>
      <c r="BJ22" s="101" t="str">
        <f>IF(กรอกข้อมูลคะแนน!AH23=0,"",กรอกข้อมูลคะแนน!AH23)</f>
        <v/>
      </c>
      <c r="BK22" s="101" t="str">
        <f>IF(กรอกข้อมูลคะแนน!AJ23=0,"",กรอกข้อมูลคะแนน!AJ23)</f>
        <v/>
      </c>
      <c r="BL22" s="101" t="str">
        <f>IF(กรอกข้อมูลคะแนน!AK23=0,"",กรอกข้อมูลคะแนน!AK23)</f>
        <v/>
      </c>
      <c r="BM22" s="101" t="str">
        <f>IF(กรอกข้อมูลคะแนน!AL23=0,"",กรอกข้อมูลคะแนน!AL23)</f>
        <v/>
      </c>
      <c r="BN22" s="101" t="str">
        <f>IF(กรอกข้อมูลคะแนน!AM23=0,"",กรอกข้อมูลคะแนน!AM23)</f>
        <v/>
      </c>
      <c r="BO22" s="80">
        <v>18</v>
      </c>
      <c r="BP22" s="99" t="str">
        <f t="shared" si="2"/>
        <v/>
      </c>
      <c r="BQ22" s="101" t="str">
        <f>IF(กรอกข้อมูลคะแนน!AN23=0,"",กรอกข้อมูลคะแนน!AN23)</f>
        <v/>
      </c>
      <c r="BR22" s="101" t="str">
        <f>IF(กรอกข้อมูลคะแนน!AO23=0,"",กรอกข้อมูลคะแนน!AO23)</f>
        <v/>
      </c>
      <c r="BS22" s="101" t="str">
        <f>IF(กรอกข้อมูลคะแนน!AP23=0,"",กรอกข้อมูลคะแนน!AP23)</f>
        <v/>
      </c>
      <c r="BT22" s="101" t="str">
        <f>IF(กรอกข้อมูลคะแนน!AR23=0,"",กรอกข้อมูลคะแนน!AR23)</f>
        <v/>
      </c>
      <c r="BU22" s="101" t="str">
        <f>IF(กรอกข้อมูลคะแนน!AS23=0,"",กรอกข้อมูลคะแนน!AS23)</f>
        <v/>
      </c>
      <c r="BV22" s="101" t="str">
        <f>IF(กรอกข้อมูลคะแนน!AT23=0,"",กรอกข้อมูลคะแนน!AT23)</f>
        <v/>
      </c>
      <c r="BW22" s="101" t="str">
        <f>IF(กรอกข้อมูลคะแนน!AU23=0,"",กรอกข้อมูลคะแนน!AU23)</f>
        <v/>
      </c>
      <c r="BX22" s="101" t="str">
        <f>IF(กรอกข้อมูลคะแนน!AV23=0,"",กรอกข้อมูลคะแนน!AV23)</f>
        <v/>
      </c>
      <c r="BY22" s="101" t="str">
        <f>IF(กรอกข้อมูลคะแนน!AW23=0,"",กรอกข้อมูลคะแนน!AW23)</f>
        <v/>
      </c>
      <c r="BZ22" s="101" t="str">
        <f>IF(กรอกข้อมูลคะแนน!AX23=0,"",กรอกข้อมูลคะแนน!AX23)</f>
        <v/>
      </c>
      <c r="CA22" s="80" t="str">
        <f>IF(กรอกข้อมูลคะแนน!AZ23=0,"",กรอกข้อมูลคะแนน!AZ23)</f>
        <v/>
      </c>
      <c r="CB22" s="80">
        <v>18</v>
      </c>
      <c r="CC22" s="68" t="str">
        <f>IF(กรอกข้อมูลคะแนน!BA23=0,"",กรอกข้อมูลคะแนน!BA23)</f>
        <v/>
      </c>
      <c r="CD22" s="68" t="str">
        <f>IF(กรอกข้อมูลคะแนน!BB23=0,"",กรอกข้อมูลคะแนน!BB23)</f>
        <v/>
      </c>
      <c r="CE22" s="143" t="str">
        <f>IF(กรอกข้อมูลคะแนน!BD23=0,"",กรอกข้อมูลคะแนน!BD23)</f>
        <v/>
      </c>
      <c r="CF22" s="143" t="str">
        <f>IF(กรอกข้อมูลคะแนน!BC23=0,"",กรอกข้อมูลคะแนน!BC23)</f>
        <v/>
      </c>
      <c r="CG22" s="143" t="str">
        <f t="shared" si="0"/>
        <v/>
      </c>
      <c r="CH22" s="143" t="str">
        <f>IF(กรอกข้อมูลคะแนน!BH23=0,"",กรอกข้อมูลคะแนน!BH23)</f>
        <v/>
      </c>
      <c r="CI22" s="143" t="str">
        <f>IF(กรอกข้อมูลคะแนน!BF23=0,"",กรอกข้อมูลคะแนน!BF23)</f>
        <v/>
      </c>
      <c r="CJ22" s="143" t="str">
        <f t="shared" si="3"/>
        <v/>
      </c>
      <c r="CK22" s="81" t="str">
        <f t="shared" si="4"/>
        <v/>
      </c>
      <c r="CL22" s="80" t="str">
        <f t="shared" si="5"/>
        <v/>
      </c>
      <c r="CM22" s="81" t="str">
        <f>IF(กรอกข้อมูลคะแนน!BG23=0,"",กรอกข้อมูลคะแนน!BG23)</f>
        <v/>
      </c>
      <c r="CN22" s="133" t="str">
        <f t="shared" si="1"/>
        <v/>
      </c>
      <c r="CO22" s="68" t="str">
        <f>IF(CN22="","",IF(CN22="ร","ร",VLOOKUP(CN22,ช่วงคะแนน!$H$8:$I$15,2)))</f>
        <v/>
      </c>
      <c r="CP22" s="5"/>
      <c r="CQ22" s="80">
        <v>18</v>
      </c>
      <c r="CR22" s="68" t="str">
        <f>IF(กรอกข้อมูลคะแนน!CD23=0,"",กรอกข้อมูลคะแนน!CD23)</f>
        <v/>
      </c>
      <c r="CS22" s="68" t="str">
        <f>IF(กรอกข้อมูลคะแนน!CE23=0,"",กรอกข้อมูลคะแนน!CE23)</f>
        <v/>
      </c>
      <c r="CT22" s="68" t="str">
        <f>IF(กรอกข้อมูลคะแนน!CF23=0,"",กรอกข้อมูลคะแนน!CF23)</f>
        <v/>
      </c>
      <c r="CU22" s="68" t="str">
        <f>IF(กรอกข้อมูลคะแนน!CG23=0,"",กรอกข้อมูลคะแนน!CG23)</f>
        <v/>
      </c>
      <c r="CV22" s="68" t="str">
        <f>IF(กรอกข้อมูลคะแนน!CH23=0,"",กรอกข้อมูลคะแนน!CH23)</f>
        <v/>
      </c>
      <c r="CW22" s="68" t="str">
        <f>IF(กรอกข้อมูลคะแนน!CI23=0,"",กรอกข้อมูลคะแนน!CI23)</f>
        <v/>
      </c>
      <c r="CX22" s="68" t="str">
        <f>IF(กรอกข้อมูลคะแนน!CJ23=0,"",กรอกข้อมูลคะแนน!CJ23)</f>
        <v/>
      </c>
      <c r="CY22" s="68" t="str">
        <f>IF(กรอกข้อมูลคะแนน!CK23=0,"",กรอกข้อมูลคะแนน!CK23)</f>
        <v/>
      </c>
      <c r="CZ22" s="95" t="str">
        <f t="shared" si="6"/>
        <v/>
      </c>
      <c r="DA22" s="96"/>
      <c r="DB22" s="80">
        <v>18</v>
      </c>
      <c r="DC22" s="97" t="str">
        <f>IF(กรอกข้อมูลคะแนน!CM23=0,"",กรอกข้อมูลคะแนน!CM23)</f>
        <v/>
      </c>
      <c r="DD22" s="97" t="str">
        <f>IF(กรอกข้อมูลคะแนน!CN23=0,"",กรอกข้อมูลคะแนน!CN23)</f>
        <v/>
      </c>
      <c r="DE22" s="97" t="str">
        <f>IF(กรอกข้อมูลคะแนน!CO23=0,"",กรอกข้อมูลคะแนน!CO23)</f>
        <v/>
      </c>
      <c r="DF22" s="97" t="str">
        <f>IF(กรอกข้อมูลคะแนน!CP23=0,"",กรอกข้อมูลคะแนน!CP23)</f>
        <v/>
      </c>
      <c r="DG22" s="104" t="str">
        <f>IF(กรอกข้อมูลคะแนน!CQ23=0,"",กรอกข้อมูลคะแนน!CQ23)</f>
        <v/>
      </c>
      <c r="DH22" s="97" t="str">
        <f>IF(กรอกข้อมูลคะแนน!CR23=0,"",กรอกข้อมูลคะแนน!CR23)</f>
        <v/>
      </c>
      <c r="DI22" s="97" t="str">
        <f>IF(กรอกข้อมูลคะแนน!CS23=0,"",กรอกข้อมูลคะแนน!CS23)</f>
        <v/>
      </c>
      <c r="DJ22" s="97" t="str">
        <f>IF(กรอกข้อมูลคะแนน!CT23=0,"",กรอกข้อมูลคะแนน!CT23)</f>
        <v/>
      </c>
      <c r="DK22" s="97" t="str">
        <f>IF(กรอกข้อมูลคะแนน!CU23=0,"",กรอกข้อมูลคะแนน!CU23)</f>
        <v/>
      </c>
      <c r="DL22" s="104" t="str">
        <f>IF(กรอกข้อมูลคะแนน!CV23=0,"",กรอกข้อมูลคะแนน!CV23)</f>
        <v/>
      </c>
      <c r="DM22" s="97" t="str">
        <f>IF(กรอกข้อมูลคะแนน!CW23=0,"",กรอกข้อมูลคะแนน!CW23)</f>
        <v/>
      </c>
      <c r="DN22" s="97" t="str">
        <f>IF(กรอกข้อมูลคะแนน!CX23=0,"",กรอกข้อมูลคะแนน!CX23)</f>
        <v/>
      </c>
      <c r="DO22" s="97" t="str">
        <f>IF(กรอกข้อมูลคะแนน!CY23=0,"",กรอกข้อมูลคะแนน!CY23)</f>
        <v/>
      </c>
      <c r="DP22" s="97" t="str">
        <f>IF(กรอกข้อมูลคะแนน!CZ23=0,"",กรอกข้อมูลคะแนน!CZ23)</f>
        <v/>
      </c>
      <c r="DQ22" s="98" t="str">
        <f>IF(กรอกข้อมูลคะแนน!DA23=0,"",กรอกข้อมูลคะแนน!DA23)</f>
        <v/>
      </c>
      <c r="DR22" s="95" t="str">
        <f>IF(กรอกข้อมูลคะแนน!DB23=0,"",IF(กรอกข้อมูลคะแนน!DB23="ร","ร",IF(กรอกข้อมูลคะแนน!DB23&gt;7.9,3,IF(กรอกข้อมูลคะแนน!DB23&gt;5.9,2,IF(กรอกข้อมูลคะแนน!DB23&gt;4.9,1,0)))))</f>
        <v/>
      </c>
    </row>
    <row r="23" spans="1:122" ht="17.100000000000001" customHeight="1" x14ac:dyDescent="0.2">
      <c r="A23" s="403" t="s">
        <v>26</v>
      </c>
      <c r="B23" s="403"/>
      <c r="C23" s="403"/>
      <c r="D23" s="394" t="str">
        <f>IF(D22="","",D22*100/X22)</f>
        <v/>
      </c>
      <c r="E23" s="394"/>
      <c r="F23" s="394" t="str">
        <f>IF(F22="","",F22*100/X22)</f>
        <v/>
      </c>
      <c r="G23" s="394"/>
      <c r="H23" s="394" t="str">
        <f>IF(H22="","",H22*100/X22)</f>
        <v/>
      </c>
      <c r="I23" s="394"/>
      <c r="J23" s="394" t="str">
        <f>IF(J22="","",J22*100/X22)</f>
        <v/>
      </c>
      <c r="K23" s="394"/>
      <c r="L23" s="394" t="str">
        <f>IF(L22="","",L22*100/X22)</f>
        <v/>
      </c>
      <c r="M23" s="394"/>
      <c r="N23" s="394" t="str">
        <f>IF(N22="","",N22*100/X22)</f>
        <v/>
      </c>
      <c r="O23" s="394"/>
      <c r="P23" s="394" t="str">
        <f>IF(P22="","",P22*100/X22)</f>
        <v/>
      </c>
      <c r="Q23" s="394"/>
      <c r="R23" s="394" t="str">
        <f>IF(R22="","",R22*100/X22)</f>
        <v/>
      </c>
      <c r="S23" s="394"/>
      <c r="T23" s="394" t="str">
        <f>IF(COUNTIF(CO5:CO48,"")=44,"",AVERAGE(CO5:CO48))</f>
        <v/>
      </c>
      <c r="U23" s="394"/>
      <c r="V23" s="394" t="str">
        <f>IF(COUNTIF(CO5:CO48,"")=44,"",STDEV(CO5:CO48))</f>
        <v/>
      </c>
      <c r="W23" s="394"/>
      <c r="X23" s="397" t="str">
        <f>IF(X22="","",X22*100/X22)</f>
        <v/>
      </c>
      <c r="Y23" s="397"/>
      <c r="Z23" s="399"/>
      <c r="AA23" s="399"/>
      <c r="AB23" s="80">
        <v>19</v>
      </c>
      <c r="AC23" s="99" t="str">
        <f>IF(กรอกข้อมูลทั่วไป!AG22=0,"",กรอกข้อมูลทั่วไป!AG22)</f>
        <v/>
      </c>
      <c r="AD23" s="101" t="str">
        <f>IF(กรอกข้อมูลคะแนน!C24=0,"",กรอกข้อมูลคะแนน!C24)</f>
        <v/>
      </c>
      <c r="AE23" s="101" t="str">
        <f>IF(กรอกข้อมูลคะแนน!D24=0,"",กรอกข้อมูลคะแนน!D24)</f>
        <v/>
      </c>
      <c r="AF23" s="101" t="str">
        <f>IF(กรอกข้อมูลคะแนน!E24=0,"",กรอกข้อมูลคะแนน!E24)</f>
        <v/>
      </c>
      <c r="AG23" s="101" t="str">
        <f>IF(กรอกข้อมูลคะแนน!F24=0,"",กรอกข้อมูลคะแนน!F24)</f>
        <v/>
      </c>
      <c r="AH23" s="101" t="str">
        <f>IF(กรอกข้อมูลคะแนน!G24=0,"",กรอกข้อมูลคะแนน!G24)</f>
        <v/>
      </c>
      <c r="AI23" s="101" t="str">
        <f>IF(กรอกข้อมูลคะแนน!H24=0,"",กรอกข้อมูลคะแนน!H24)</f>
        <v/>
      </c>
      <c r="AJ23" s="101" t="str">
        <f>IF(กรอกข้อมูลคะแนน!I24=0,"",กรอกข้อมูลคะแนน!I24)</f>
        <v/>
      </c>
      <c r="AK23" s="101" t="str">
        <f>IF(กรอกข้อมูลคะแนน!K24=0,"",กรอกข้อมูลคะแนน!K24)</f>
        <v/>
      </c>
      <c r="AL23" s="101" t="str">
        <f>IF(กรอกข้อมูลคะแนน!L24=0,"",กรอกข้อมูลคะแนน!L24)</f>
        <v/>
      </c>
      <c r="AM23" s="101" t="str">
        <f>IF(กรอกข้อมูลคะแนน!M24=0,"",กรอกข้อมูลคะแนน!M24)</f>
        <v/>
      </c>
      <c r="AN23" s="101" t="str">
        <f>IF(กรอกข้อมูลคะแนน!N24=0,"",กรอกข้อมูลคะแนน!N24)</f>
        <v/>
      </c>
      <c r="AO23" s="80">
        <v>19</v>
      </c>
      <c r="AP23" s="99" t="str">
        <f>IF(กรอกข้อมูลทั่วไป!AG22=0,"",กรอกข้อมูลทั่วไป!AG22)</f>
        <v/>
      </c>
      <c r="AQ23" s="101" t="str">
        <f>IF(กรอกข้อมูลคะแนน!O24=0,"",กรอกข้อมูลคะแนน!O24)</f>
        <v/>
      </c>
      <c r="AR23" s="101" t="str">
        <f>IF(กรอกข้อมูลคะแนน!P24=0,"",กรอกข้อมูลคะแนน!P24)</f>
        <v/>
      </c>
      <c r="AS23" s="101" t="str">
        <f>IF(กรอกข้อมูลคะแนน!Q24=0,"",กรอกข้อมูลคะแนน!Q24)</f>
        <v/>
      </c>
      <c r="AT23" s="101" t="str">
        <f>IF(กรอกข้อมูลคะแนน!S24=0,"",กรอกข้อมูลคะแนน!S24)</f>
        <v/>
      </c>
      <c r="AU23" s="101" t="str">
        <f>IF(กรอกข้อมูลคะแนน!T24=0,"",กรอกข้อมูลคะแนน!T24)</f>
        <v/>
      </c>
      <c r="AV23" s="101" t="str">
        <f>IF(กรอกข้อมูลคะแนน!U24=0,"",กรอกข้อมูลคะแนน!U24)</f>
        <v/>
      </c>
      <c r="AW23" s="101" t="str">
        <f>IF(กรอกข้อมูลคะแนน!V24=0,"",กรอกข้อมูลคะแนน!V24)</f>
        <v/>
      </c>
      <c r="AX23" s="101" t="str">
        <f>IF(กรอกข้อมูลคะแนน!W24=0,"",กรอกข้อมูลคะแนน!W24)</f>
        <v/>
      </c>
      <c r="AY23" s="101" t="str">
        <f>IF(กรอกข้อมูลคะแนน!X24=0,"",กรอกข้อมูลคะแนน!X24)</f>
        <v/>
      </c>
      <c r="AZ23" s="101" t="str">
        <f>IF(กรอกข้อมูลคะแนน!Y24=0,"",กรอกข้อมูลคะแนน!Y24)</f>
        <v/>
      </c>
      <c r="BA23" s="80" t="str">
        <f>IF(กรอกข้อมูลคะแนน!AA24=0,"",กรอกข้อมูลคะแนน!AA24)</f>
        <v/>
      </c>
      <c r="BB23" s="80">
        <v>19</v>
      </c>
      <c r="BC23" s="99" t="str">
        <f>IF(กรอกข้อมูลทั่วไป!AG22=0,"",กรอกข้อมูลทั่วไป!AG22)</f>
        <v/>
      </c>
      <c r="BD23" s="101" t="str">
        <f>IF(กรอกข้อมูลคะแนน!AB24=0,"",กรอกข้อมูลคะแนน!AB24)</f>
        <v/>
      </c>
      <c r="BE23" s="101" t="str">
        <f>IF(กรอกข้อมูลคะแนน!AC24=0,"",กรอกข้อมูลคะแนน!AC24)</f>
        <v/>
      </c>
      <c r="BF23" s="101" t="str">
        <f>IF(กรอกข้อมูลคะแนน!AD24=0,"",กรอกข้อมูลคะแนน!AD24)</f>
        <v/>
      </c>
      <c r="BG23" s="101" t="str">
        <f>IF(กรอกข้อมูลคะแนน!AE24=0,"",กรอกข้อมูลคะแนน!AE24)</f>
        <v/>
      </c>
      <c r="BH23" s="101" t="str">
        <f>IF(กรอกข้อมูลคะแนน!AF24=0,"",กรอกข้อมูลคะแนน!AF24)</f>
        <v/>
      </c>
      <c r="BI23" s="101" t="str">
        <f>IF(กรอกข้อมูลคะแนน!AG24=0,"",กรอกข้อมูลคะแนน!AG24)</f>
        <v/>
      </c>
      <c r="BJ23" s="101" t="str">
        <f>IF(กรอกข้อมูลคะแนน!AH24=0,"",กรอกข้อมูลคะแนน!AH24)</f>
        <v/>
      </c>
      <c r="BK23" s="101" t="str">
        <f>IF(กรอกข้อมูลคะแนน!AJ24=0,"",กรอกข้อมูลคะแนน!AJ24)</f>
        <v/>
      </c>
      <c r="BL23" s="101" t="str">
        <f>IF(กรอกข้อมูลคะแนน!AK24=0,"",กรอกข้อมูลคะแนน!AK24)</f>
        <v/>
      </c>
      <c r="BM23" s="101" t="str">
        <f>IF(กรอกข้อมูลคะแนน!AL24=0,"",กรอกข้อมูลคะแนน!AL24)</f>
        <v/>
      </c>
      <c r="BN23" s="101" t="str">
        <f>IF(กรอกข้อมูลคะแนน!AM24=0,"",กรอกข้อมูลคะแนน!AM24)</f>
        <v/>
      </c>
      <c r="BO23" s="80">
        <v>19</v>
      </c>
      <c r="BP23" s="99" t="str">
        <f t="shared" si="2"/>
        <v/>
      </c>
      <c r="BQ23" s="101" t="str">
        <f>IF(กรอกข้อมูลคะแนน!AN24=0,"",กรอกข้อมูลคะแนน!AN24)</f>
        <v/>
      </c>
      <c r="BR23" s="101" t="str">
        <f>IF(กรอกข้อมูลคะแนน!AO24=0,"",กรอกข้อมูลคะแนน!AO24)</f>
        <v/>
      </c>
      <c r="BS23" s="101" t="str">
        <f>IF(กรอกข้อมูลคะแนน!AP24=0,"",กรอกข้อมูลคะแนน!AP24)</f>
        <v/>
      </c>
      <c r="BT23" s="101" t="str">
        <f>IF(กรอกข้อมูลคะแนน!AR24=0,"",กรอกข้อมูลคะแนน!AR24)</f>
        <v/>
      </c>
      <c r="BU23" s="101" t="str">
        <f>IF(กรอกข้อมูลคะแนน!AS24=0,"",กรอกข้อมูลคะแนน!AS24)</f>
        <v/>
      </c>
      <c r="BV23" s="101" t="str">
        <f>IF(กรอกข้อมูลคะแนน!AT24=0,"",กรอกข้อมูลคะแนน!AT24)</f>
        <v/>
      </c>
      <c r="BW23" s="101" t="str">
        <f>IF(กรอกข้อมูลคะแนน!AU24=0,"",กรอกข้อมูลคะแนน!AU24)</f>
        <v/>
      </c>
      <c r="BX23" s="101" t="str">
        <f>IF(กรอกข้อมูลคะแนน!AV24=0,"",กรอกข้อมูลคะแนน!AV24)</f>
        <v/>
      </c>
      <c r="BY23" s="101" t="str">
        <f>IF(กรอกข้อมูลคะแนน!AW24=0,"",กรอกข้อมูลคะแนน!AW24)</f>
        <v/>
      </c>
      <c r="BZ23" s="101" t="str">
        <f>IF(กรอกข้อมูลคะแนน!AX24=0,"",กรอกข้อมูลคะแนน!AX24)</f>
        <v/>
      </c>
      <c r="CA23" s="80" t="str">
        <f>IF(กรอกข้อมูลคะแนน!AZ24=0,"",กรอกข้อมูลคะแนน!AZ24)</f>
        <v/>
      </c>
      <c r="CB23" s="80">
        <v>19</v>
      </c>
      <c r="CC23" s="68" t="str">
        <f>IF(กรอกข้อมูลคะแนน!BA24=0,"",กรอกข้อมูลคะแนน!BA24)</f>
        <v/>
      </c>
      <c r="CD23" s="68" t="str">
        <f>IF(กรอกข้อมูลคะแนน!BB24=0,"",กรอกข้อมูลคะแนน!BB24)</f>
        <v/>
      </c>
      <c r="CE23" s="143" t="str">
        <f>IF(กรอกข้อมูลคะแนน!BD24=0,"",กรอกข้อมูลคะแนน!BD24)</f>
        <v/>
      </c>
      <c r="CF23" s="143" t="str">
        <f>IF(กรอกข้อมูลคะแนน!BC24=0,"",กรอกข้อมูลคะแนน!BC24)</f>
        <v/>
      </c>
      <c r="CG23" s="143" t="str">
        <f t="shared" si="0"/>
        <v/>
      </c>
      <c r="CH23" s="143" t="str">
        <f>IF(กรอกข้อมูลคะแนน!BH24=0,"",กรอกข้อมูลคะแนน!BH24)</f>
        <v/>
      </c>
      <c r="CI23" s="143" t="str">
        <f>IF(กรอกข้อมูลคะแนน!BF24=0,"",กรอกข้อมูลคะแนน!BF24)</f>
        <v/>
      </c>
      <c r="CJ23" s="143" t="str">
        <f t="shared" si="3"/>
        <v/>
      </c>
      <c r="CK23" s="81" t="str">
        <f t="shared" si="4"/>
        <v/>
      </c>
      <c r="CL23" s="80" t="str">
        <f t="shared" si="5"/>
        <v/>
      </c>
      <c r="CM23" s="81" t="str">
        <f>IF(กรอกข้อมูลคะแนน!BG24=0,"",กรอกข้อมูลคะแนน!BG24)</f>
        <v/>
      </c>
      <c r="CN23" s="133" t="str">
        <f t="shared" si="1"/>
        <v/>
      </c>
      <c r="CO23" s="68" t="str">
        <f>IF(CN23="","",IF(CN23="ร","ร",VLOOKUP(CN23,ช่วงคะแนน!$H$8:$I$15,2)))</f>
        <v/>
      </c>
      <c r="CP23" s="5"/>
      <c r="CQ23" s="80">
        <v>19</v>
      </c>
      <c r="CR23" s="68" t="str">
        <f>IF(กรอกข้อมูลคะแนน!CD24=0,"",กรอกข้อมูลคะแนน!CD24)</f>
        <v/>
      </c>
      <c r="CS23" s="68" t="str">
        <f>IF(กรอกข้อมูลคะแนน!CE24=0,"",กรอกข้อมูลคะแนน!CE24)</f>
        <v/>
      </c>
      <c r="CT23" s="68" t="str">
        <f>IF(กรอกข้อมูลคะแนน!CF24=0,"",กรอกข้อมูลคะแนน!CF24)</f>
        <v/>
      </c>
      <c r="CU23" s="68" t="str">
        <f>IF(กรอกข้อมูลคะแนน!CG24=0,"",กรอกข้อมูลคะแนน!CG24)</f>
        <v/>
      </c>
      <c r="CV23" s="68" t="str">
        <f>IF(กรอกข้อมูลคะแนน!CH24=0,"",กรอกข้อมูลคะแนน!CH24)</f>
        <v/>
      </c>
      <c r="CW23" s="68" t="str">
        <f>IF(กรอกข้อมูลคะแนน!CI24=0,"",กรอกข้อมูลคะแนน!CI24)</f>
        <v/>
      </c>
      <c r="CX23" s="68" t="str">
        <f>IF(กรอกข้อมูลคะแนน!CJ24=0,"",กรอกข้อมูลคะแนน!CJ24)</f>
        <v/>
      </c>
      <c r="CY23" s="68" t="str">
        <f>IF(กรอกข้อมูลคะแนน!CK24=0,"",กรอกข้อมูลคะแนน!CK24)</f>
        <v/>
      </c>
      <c r="CZ23" s="95" t="str">
        <f t="shared" si="6"/>
        <v/>
      </c>
      <c r="DA23" s="96"/>
      <c r="DB23" s="80">
        <v>19</v>
      </c>
      <c r="DC23" s="97" t="str">
        <f>IF(กรอกข้อมูลคะแนน!CM24=0,"",กรอกข้อมูลคะแนน!CM24)</f>
        <v/>
      </c>
      <c r="DD23" s="97" t="str">
        <f>IF(กรอกข้อมูลคะแนน!CN24=0,"",กรอกข้อมูลคะแนน!CN24)</f>
        <v/>
      </c>
      <c r="DE23" s="97" t="str">
        <f>IF(กรอกข้อมูลคะแนน!CO24=0,"",กรอกข้อมูลคะแนน!CO24)</f>
        <v/>
      </c>
      <c r="DF23" s="97" t="str">
        <f>IF(กรอกข้อมูลคะแนน!CP24=0,"",กรอกข้อมูลคะแนน!CP24)</f>
        <v/>
      </c>
      <c r="DG23" s="104" t="str">
        <f>IF(กรอกข้อมูลคะแนน!CQ24=0,"",กรอกข้อมูลคะแนน!CQ24)</f>
        <v/>
      </c>
      <c r="DH23" s="97" t="str">
        <f>IF(กรอกข้อมูลคะแนน!CR24=0,"",กรอกข้อมูลคะแนน!CR24)</f>
        <v/>
      </c>
      <c r="DI23" s="97" t="str">
        <f>IF(กรอกข้อมูลคะแนน!CS24=0,"",กรอกข้อมูลคะแนน!CS24)</f>
        <v/>
      </c>
      <c r="DJ23" s="97" t="str">
        <f>IF(กรอกข้อมูลคะแนน!CT24=0,"",กรอกข้อมูลคะแนน!CT24)</f>
        <v/>
      </c>
      <c r="DK23" s="97" t="str">
        <f>IF(กรอกข้อมูลคะแนน!CU24=0,"",กรอกข้อมูลคะแนน!CU24)</f>
        <v/>
      </c>
      <c r="DL23" s="104" t="str">
        <f>IF(กรอกข้อมูลคะแนน!CV24=0,"",กรอกข้อมูลคะแนน!CV24)</f>
        <v/>
      </c>
      <c r="DM23" s="97" t="str">
        <f>IF(กรอกข้อมูลคะแนน!CW24=0,"",กรอกข้อมูลคะแนน!CW24)</f>
        <v/>
      </c>
      <c r="DN23" s="97" t="str">
        <f>IF(กรอกข้อมูลคะแนน!CX24=0,"",กรอกข้อมูลคะแนน!CX24)</f>
        <v/>
      </c>
      <c r="DO23" s="97" t="str">
        <f>IF(กรอกข้อมูลคะแนน!CY24=0,"",กรอกข้อมูลคะแนน!CY24)</f>
        <v/>
      </c>
      <c r="DP23" s="97" t="str">
        <f>IF(กรอกข้อมูลคะแนน!CZ24=0,"",กรอกข้อมูลคะแนน!CZ24)</f>
        <v/>
      </c>
      <c r="DQ23" s="98" t="str">
        <f>IF(กรอกข้อมูลคะแนน!DA24=0,"",กรอกข้อมูลคะแนน!DA24)</f>
        <v/>
      </c>
      <c r="DR23" s="95" t="str">
        <f>IF(กรอกข้อมูลคะแนน!DB24=0,"",IF(กรอกข้อมูลคะแนน!DB24="ร","ร",IF(กรอกข้อมูลคะแนน!DB24&gt;7.9,3,IF(กรอกข้อมูลคะแนน!DB24&gt;5.9,2,IF(กรอกข้อมูลคะแนน!DB24&gt;4.9,1,0)))))</f>
        <v/>
      </c>
    </row>
    <row r="24" spans="1:122" ht="17.100000000000001" customHeight="1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80">
        <v>20</v>
      </c>
      <c r="AC24" s="99" t="str">
        <f>IF(กรอกข้อมูลทั่วไป!AG23=0,"",กรอกข้อมูลทั่วไป!AG23)</f>
        <v/>
      </c>
      <c r="AD24" s="101" t="str">
        <f>IF(กรอกข้อมูลคะแนน!C25=0,"",กรอกข้อมูลคะแนน!C25)</f>
        <v/>
      </c>
      <c r="AE24" s="101" t="str">
        <f>IF(กรอกข้อมูลคะแนน!D25=0,"",กรอกข้อมูลคะแนน!D25)</f>
        <v/>
      </c>
      <c r="AF24" s="101" t="str">
        <f>IF(กรอกข้อมูลคะแนน!E25=0,"",กรอกข้อมูลคะแนน!E25)</f>
        <v/>
      </c>
      <c r="AG24" s="101" t="str">
        <f>IF(กรอกข้อมูลคะแนน!F25=0,"",กรอกข้อมูลคะแนน!F25)</f>
        <v/>
      </c>
      <c r="AH24" s="101" t="str">
        <f>IF(กรอกข้อมูลคะแนน!G25=0,"",กรอกข้อมูลคะแนน!G25)</f>
        <v/>
      </c>
      <c r="AI24" s="101" t="str">
        <f>IF(กรอกข้อมูลคะแนน!H25=0,"",กรอกข้อมูลคะแนน!H25)</f>
        <v/>
      </c>
      <c r="AJ24" s="101" t="str">
        <f>IF(กรอกข้อมูลคะแนน!I25=0,"",กรอกข้อมูลคะแนน!I25)</f>
        <v/>
      </c>
      <c r="AK24" s="101" t="str">
        <f>IF(กรอกข้อมูลคะแนน!K25=0,"",กรอกข้อมูลคะแนน!K25)</f>
        <v/>
      </c>
      <c r="AL24" s="101" t="str">
        <f>IF(กรอกข้อมูลคะแนน!L25=0,"",กรอกข้อมูลคะแนน!L25)</f>
        <v/>
      </c>
      <c r="AM24" s="101" t="str">
        <f>IF(กรอกข้อมูลคะแนน!M25=0,"",กรอกข้อมูลคะแนน!M25)</f>
        <v/>
      </c>
      <c r="AN24" s="101" t="str">
        <f>IF(กรอกข้อมูลคะแนน!N25=0,"",กรอกข้อมูลคะแนน!N25)</f>
        <v/>
      </c>
      <c r="AO24" s="80">
        <v>20</v>
      </c>
      <c r="AP24" s="99" t="str">
        <f>IF(กรอกข้อมูลทั่วไป!AG23=0,"",กรอกข้อมูลทั่วไป!AG23)</f>
        <v/>
      </c>
      <c r="AQ24" s="101" t="str">
        <f>IF(กรอกข้อมูลคะแนน!O25=0,"",กรอกข้อมูลคะแนน!O25)</f>
        <v/>
      </c>
      <c r="AR24" s="101" t="str">
        <f>IF(กรอกข้อมูลคะแนน!P25=0,"",กรอกข้อมูลคะแนน!P25)</f>
        <v/>
      </c>
      <c r="AS24" s="101" t="str">
        <f>IF(กรอกข้อมูลคะแนน!Q25=0,"",กรอกข้อมูลคะแนน!Q25)</f>
        <v/>
      </c>
      <c r="AT24" s="101" t="str">
        <f>IF(กรอกข้อมูลคะแนน!S25=0,"",กรอกข้อมูลคะแนน!S25)</f>
        <v/>
      </c>
      <c r="AU24" s="101" t="str">
        <f>IF(กรอกข้อมูลคะแนน!T25=0,"",กรอกข้อมูลคะแนน!T25)</f>
        <v/>
      </c>
      <c r="AV24" s="101" t="str">
        <f>IF(กรอกข้อมูลคะแนน!U25=0,"",กรอกข้อมูลคะแนน!U25)</f>
        <v/>
      </c>
      <c r="AW24" s="101" t="str">
        <f>IF(กรอกข้อมูลคะแนน!V25=0,"",กรอกข้อมูลคะแนน!V25)</f>
        <v/>
      </c>
      <c r="AX24" s="101" t="str">
        <f>IF(กรอกข้อมูลคะแนน!W25=0,"",กรอกข้อมูลคะแนน!W25)</f>
        <v/>
      </c>
      <c r="AY24" s="101" t="str">
        <f>IF(กรอกข้อมูลคะแนน!X25=0,"",กรอกข้อมูลคะแนน!X25)</f>
        <v/>
      </c>
      <c r="AZ24" s="101" t="str">
        <f>IF(กรอกข้อมูลคะแนน!Y25=0,"",กรอกข้อมูลคะแนน!Y25)</f>
        <v/>
      </c>
      <c r="BA24" s="80" t="str">
        <f>IF(กรอกข้อมูลคะแนน!AA25=0,"",กรอกข้อมูลคะแนน!AA25)</f>
        <v/>
      </c>
      <c r="BB24" s="80">
        <v>20</v>
      </c>
      <c r="BC24" s="99" t="str">
        <f>IF(กรอกข้อมูลทั่วไป!AG23=0,"",กรอกข้อมูลทั่วไป!AG23)</f>
        <v/>
      </c>
      <c r="BD24" s="101" t="str">
        <f>IF(กรอกข้อมูลคะแนน!AB25=0,"",กรอกข้อมูลคะแนน!AB25)</f>
        <v/>
      </c>
      <c r="BE24" s="101" t="str">
        <f>IF(กรอกข้อมูลคะแนน!AC25=0,"",กรอกข้อมูลคะแนน!AC25)</f>
        <v/>
      </c>
      <c r="BF24" s="101" t="str">
        <f>IF(กรอกข้อมูลคะแนน!AD25=0,"",กรอกข้อมูลคะแนน!AD25)</f>
        <v/>
      </c>
      <c r="BG24" s="101" t="str">
        <f>IF(กรอกข้อมูลคะแนน!AE25=0,"",กรอกข้อมูลคะแนน!AE25)</f>
        <v/>
      </c>
      <c r="BH24" s="101" t="str">
        <f>IF(กรอกข้อมูลคะแนน!AF25=0,"",กรอกข้อมูลคะแนน!AF25)</f>
        <v/>
      </c>
      <c r="BI24" s="101" t="str">
        <f>IF(กรอกข้อมูลคะแนน!AG25=0,"",กรอกข้อมูลคะแนน!AG25)</f>
        <v/>
      </c>
      <c r="BJ24" s="101" t="str">
        <f>IF(กรอกข้อมูลคะแนน!AH25=0,"",กรอกข้อมูลคะแนน!AH25)</f>
        <v/>
      </c>
      <c r="BK24" s="101" t="str">
        <f>IF(กรอกข้อมูลคะแนน!AJ25=0,"",กรอกข้อมูลคะแนน!AJ25)</f>
        <v/>
      </c>
      <c r="BL24" s="101" t="str">
        <f>IF(กรอกข้อมูลคะแนน!AK25=0,"",กรอกข้อมูลคะแนน!AK25)</f>
        <v/>
      </c>
      <c r="BM24" s="101" t="str">
        <f>IF(กรอกข้อมูลคะแนน!AL25=0,"",กรอกข้อมูลคะแนน!AL25)</f>
        <v/>
      </c>
      <c r="BN24" s="101" t="str">
        <f>IF(กรอกข้อมูลคะแนน!AM25=0,"",กรอกข้อมูลคะแนน!AM25)</f>
        <v/>
      </c>
      <c r="BO24" s="80">
        <v>20</v>
      </c>
      <c r="BP24" s="99" t="str">
        <f t="shared" si="2"/>
        <v/>
      </c>
      <c r="BQ24" s="101" t="str">
        <f>IF(กรอกข้อมูลคะแนน!AN25=0,"",กรอกข้อมูลคะแนน!AN25)</f>
        <v/>
      </c>
      <c r="BR24" s="101" t="str">
        <f>IF(กรอกข้อมูลคะแนน!AO25=0,"",กรอกข้อมูลคะแนน!AO25)</f>
        <v/>
      </c>
      <c r="BS24" s="101" t="str">
        <f>IF(กรอกข้อมูลคะแนน!AP25=0,"",กรอกข้อมูลคะแนน!AP25)</f>
        <v/>
      </c>
      <c r="BT24" s="101" t="str">
        <f>IF(กรอกข้อมูลคะแนน!AR25=0,"",กรอกข้อมูลคะแนน!AR25)</f>
        <v/>
      </c>
      <c r="BU24" s="101" t="str">
        <f>IF(กรอกข้อมูลคะแนน!AS25=0,"",กรอกข้อมูลคะแนน!AS25)</f>
        <v/>
      </c>
      <c r="BV24" s="101" t="str">
        <f>IF(กรอกข้อมูลคะแนน!AT25=0,"",กรอกข้อมูลคะแนน!AT25)</f>
        <v/>
      </c>
      <c r="BW24" s="101" t="str">
        <f>IF(กรอกข้อมูลคะแนน!AU25=0,"",กรอกข้อมูลคะแนน!AU25)</f>
        <v/>
      </c>
      <c r="BX24" s="101" t="str">
        <f>IF(กรอกข้อมูลคะแนน!AV25=0,"",กรอกข้อมูลคะแนน!AV25)</f>
        <v/>
      </c>
      <c r="BY24" s="101" t="str">
        <f>IF(กรอกข้อมูลคะแนน!AW25=0,"",กรอกข้อมูลคะแนน!AW25)</f>
        <v/>
      </c>
      <c r="BZ24" s="101" t="str">
        <f>IF(กรอกข้อมูลคะแนน!AX25=0,"",กรอกข้อมูลคะแนน!AX25)</f>
        <v/>
      </c>
      <c r="CA24" s="80" t="str">
        <f>IF(กรอกข้อมูลคะแนน!AZ25=0,"",กรอกข้อมูลคะแนน!AZ25)</f>
        <v/>
      </c>
      <c r="CB24" s="80">
        <v>20</v>
      </c>
      <c r="CC24" s="68" t="str">
        <f>IF(กรอกข้อมูลคะแนน!BA25=0,"",กรอกข้อมูลคะแนน!BA25)</f>
        <v/>
      </c>
      <c r="CD24" s="68" t="str">
        <f>IF(กรอกข้อมูลคะแนน!BB25=0,"",กรอกข้อมูลคะแนน!BB25)</f>
        <v/>
      </c>
      <c r="CE24" s="143" t="str">
        <f>IF(กรอกข้อมูลคะแนน!BD25=0,"",กรอกข้อมูลคะแนน!BD25)</f>
        <v/>
      </c>
      <c r="CF24" s="143" t="str">
        <f>IF(กรอกข้อมูลคะแนน!BC25=0,"",กรอกข้อมูลคะแนน!BC25)</f>
        <v/>
      </c>
      <c r="CG24" s="143" t="str">
        <f t="shared" si="0"/>
        <v/>
      </c>
      <c r="CH24" s="143" t="str">
        <f>IF(กรอกข้อมูลคะแนน!BH25=0,"",กรอกข้อมูลคะแนน!BH25)</f>
        <v/>
      </c>
      <c r="CI24" s="143" t="str">
        <f>IF(กรอกข้อมูลคะแนน!BF25=0,"",กรอกข้อมูลคะแนน!BF25)</f>
        <v/>
      </c>
      <c r="CJ24" s="143" t="str">
        <f t="shared" si="3"/>
        <v/>
      </c>
      <c r="CK24" s="81" t="str">
        <f t="shared" si="4"/>
        <v/>
      </c>
      <c r="CL24" s="80" t="str">
        <f t="shared" si="5"/>
        <v/>
      </c>
      <c r="CM24" s="81" t="str">
        <f>IF(กรอกข้อมูลคะแนน!BG25=0,"",กรอกข้อมูลคะแนน!BG25)</f>
        <v/>
      </c>
      <c r="CN24" s="133" t="str">
        <f t="shared" si="1"/>
        <v/>
      </c>
      <c r="CO24" s="68" t="str">
        <f>IF(CN24="","",IF(CN24="ร","ร",VLOOKUP(CN24,ช่วงคะแนน!$H$8:$I$15,2)))</f>
        <v/>
      </c>
      <c r="CP24" s="5"/>
      <c r="CQ24" s="80">
        <v>20</v>
      </c>
      <c r="CR24" s="68" t="str">
        <f>IF(กรอกข้อมูลคะแนน!CD25=0,"",กรอกข้อมูลคะแนน!CD25)</f>
        <v/>
      </c>
      <c r="CS24" s="68" t="str">
        <f>IF(กรอกข้อมูลคะแนน!CE25=0,"",กรอกข้อมูลคะแนน!CE25)</f>
        <v/>
      </c>
      <c r="CT24" s="68" t="str">
        <f>IF(กรอกข้อมูลคะแนน!CF25=0,"",กรอกข้อมูลคะแนน!CF25)</f>
        <v/>
      </c>
      <c r="CU24" s="68" t="str">
        <f>IF(กรอกข้อมูลคะแนน!CG25=0,"",กรอกข้อมูลคะแนน!CG25)</f>
        <v/>
      </c>
      <c r="CV24" s="68" t="str">
        <f>IF(กรอกข้อมูลคะแนน!CH25=0,"",กรอกข้อมูลคะแนน!CH25)</f>
        <v/>
      </c>
      <c r="CW24" s="68" t="str">
        <f>IF(กรอกข้อมูลคะแนน!CI25=0,"",กรอกข้อมูลคะแนน!CI25)</f>
        <v/>
      </c>
      <c r="CX24" s="68" t="str">
        <f>IF(กรอกข้อมูลคะแนน!CJ25=0,"",กรอกข้อมูลคะแนน!CJ25)</f>
        <v/>
      </c>
      <c r="CY24" s="68" t="str">
        <f>IF(กรอกข้อมูลคะแนน!CK25=0,"",กรอกข้อมูลคะแนน!CK25)</f>
        <v/>
      </c>
      <c r="CZ24" s="95" t="str">
        <f t="shared" si="6"/>
        <v/>
      </c>
      <c r="DA24" s="96"/>
      <c r="DB24" s="80">
        <v>20</v>
      </c>
      <c r="DC24" s="97" t="str">
        <f>IF(กรอกข้อมูลคะแนน!CM25=0,"",กรอกข้อมูลคะแนน!CM25)</f>
        <v/>
      </c>
      <c r="DD24" s="97" t="str">
        <f>IF(กรอกข้อมูลคะแนน!CN25=0,"",กรอกข้อมูลคะแนน!CN25)</f>
        <v/>
      </c>
      <c r="DE24" s="97" t="str">
        <f>IF(กรอกข้อมูลคะแนน!CO25=0,"",กรอกข้อมูลคะแนน!CO25)</f>
        <v/>
      </c>
      <c r="DF24" s="97" t="str">
        <f>IF(กรอกข้อมูลคะแนน!CP25=0,"",กรอกข้อมูลคะแนน!CP25)</f>
        <v/>
      </c>
      <c r="DG24" s="104" t="str">
        <f>IF(กรอกข้อมูลคะแนน!CQ25=0,"",กรอกข้อมูลคะแนน!CQ25)</f>
        <v/>
      </c>
      <c r="DH24" s="97" t="str">
        <f>IF(กรอกข้อมูลคะแนน!CR25=0,"",กรอกข้อมูลคะแนน!CR25)</f>
        <v/>
      </c>
      <c r="DI24" s="97" t="str">
        <f>IF(กรอกข้อมูลคะแนน!CS25=0,"",กรอกข้อมูลคะแนน!CS25)</f>
        <v/>
      </c>
      <c r="DJ24" s="97" t="str">
        <f>IF(กรอกข้อมูลคะแนน!CT25=0,"",กรอกข้อมูลคะแนน!CT25)</f>
        <v/>
      </c>
      <c r="DK24" s="97" t="str">
        <f>IF(กรอกข้อมูลคะแนน!CU25=0,"",กรอกข้อมูลคะแนน!CU25)</f>
        <v/>
      </c>
      <c r="DL24" s="104" t="str">
        <f>IF(กรอกข้อมูลคะแนน!CV25=0,"",กรอกข้อมูลคะแนน!CV25)</f>
        <v/>
      </c>
      <c r="DM24" s="97" t="str">
        <f>IF(กรอกข้อมูลคะแนน!CW25=0,"",กรอกข้อมูลคะแนน!CW25)</f>
        <v/>
      </c>
      <c r="DN24" s="97" t="str">
        <f>IF(กรอกข้อมูลคะแนน!CX25=0,"",กรอกข้อมูลคะแนน!CX25)</f>
        <v/>
      </c>
      <c r="DO24" s="97" t="str">
        <f>IF(กรอกข้อมูลคะแนน!CY25=0,"",กรอกข้อมูลคะแนน!CY25)</f>
        <v/>
      </c>
      <c r="DP24" s="97" t="str">
        <f>IF(กรอกข้อมูลคะแนน!CZ25=0,"",กรอกข้อมูลคะแนน!CZ25)</f>
        <v/>
      </c>
      <c r="DQ24" s="98" t="str">
        <f>IF(กรอกข้อมูลคะแนน!DA25=0,"",กรอกข้อมูลคะแนน!DA25)</f>
        <v/>
      </c>
      <c r="DR24" s="95" t="str">
        <f>IF(กรอกข้อมูลคะแนน!DB25=0,"",IF(กรอกข้อมูลคะแนน!DB25="ร","ร",IF(กรอกข้อมูลคะแนน!DB25&gt;7.9,3,IF(กรอกข้อมูลคะแนน!DB25&gt;5.9,2,IF(กรอกข้อมูลคะแนน!DB25&gt;4.9,1,0)))))</f>
        <v/>
      </c>
    </row>
    <row r="25" spans="1:122" ht="17.100000000000001" customHeight="1" x14ac:dyDescent="0.45">
      <c r="A25" s="56"/>
      <c r="B25" s="67" t="s">
        <v>73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7" t="s">
        <v>74</v>
      </c>
      <c r="Q25" s="60"/>
      <c r="R25" s="60"/>
      <c r="S25" s="60"/>
      <c r="T25" s="60"/>
      <c r="U25" s="60"/>
      <c r="V25" s="60"/>
      <c r="W25" s="60"/>
      <c r="X25" s="60"/>
      <c r="Y25" s="60"/>
      <c r="Z25" s="56"/>
      <c r="AA25" s="56"/>
      <c r="AB25" s="80">
        <v>21</v>
      </c>
      <c r="AC25" s="99" t="str">
        <f>IF(กรอกข้อมูลทั่วไป!AG24=0,"",กรอกข้อมูลทั่วไป!AG24)</f>
        <v/>
      </c>
      <c r="AD25" s="101" t="str">
        <f>IF(กรอกข้อมูลคะแนน!C26=0,"",กรอกข้อมูลคะแนน!C26)</f>
        <v/>
      </c>
      <c r="AE25" s="101" t="str">
        <f>IF(กรอกข้อมูลคะแนน!D26=0,"",กรอกข้อมูลคะแนน!D26)</f>
        <v/>
      </c>
      <c r="AF25" s="101" t="str">
        <f>IF(กรอกข้อมูลคะแนน!E26=0,"",กรอกข้อมูลคะแนน!E26)</f>
        <v/>
      </c>
      <c r="AG25" s="101" t="str">
        <f>IF(กรอกข้อมูลคะแนน!F26=0,"",กรอกข้อมูลคะแนน!F26)</f>
        <v/>
      </c>
      <c r="AH25" s="101" t="str">
        <f>IF(กรอกข้อมูลคะแนน!G26=0,"",กรอกข้อมูลคะแนน!G26)</f>
        <v/>
      </c>
      <c r="AI25" s="101" t="str">
        <f>IF(กรอกข้อมูลคะแนน!H26=0,"",กรอกข้อมูลคะแนน!H26)</f>
        <v/>
      </c>
      <c r="AJ25" s="101" t="str">
        <f>IF(กรอกข้อมูลคะแนน!I26=0,"",กรอกข้อมูลคะแนน!I26)</f>
        <v/>
      </c>
      <c r="AK25" s="101" t="str">
        <f>IF(กรอกข้อมูลคะแนน!K26=0,"",กรอกข้อมูลคะแนน!K26)</f>
        <v/>
      </c>
      <c r="AL25" s="101" t="str">
        <f>IF(กรอกข้อมูลคะแนน!L26=0,"",กรอกข้อมูลคะแนน!L26)</f>
        <v/>
      </c>
      <c r="AM25" s="101" t="str">
        <f>IF(กรอกข้อมูลคะแนน!M26=0,"",กรอกข้อมูลคะแนน!M26)</f>
        <v/>
      </c>
      <c r="AN25" s="101" t="str">
        <f>IF(กรอกข้อมูลคะแนน!N26=0,"",กรอกข้อมูลคะแนน!N26)</f>
        <v/>
      </c>
      <c r="AO25" s="80">
        <v>21</v>
      </c>
      <c r="AP25" s="99" t="str">
        <f>IF(กรอกข้อมูลทั่วไป!AG24=0,"",กรอกข้อมูลทั่วไป!AG24)</f>
        <v/>
      </c>
      <c r="AQ25" s="101" t="str">
        <f>IF(กรอกข้อมูลคะแนน!O26=0,"",กรอกข้อมูลคะแนน!O26)</f>
        <v/>
      </c>
      <c r="AR25" s="101" t="str">
        <f>IF(กรอกข้อมูลคะแนน!P26=0,"",กรอกข้อมูลคะแนน!P26)</f>
        <v/>
      </c>
      <c r="AS25" s="101" t="str">
        <f>IF(กรอกข้อมูลคะแนน!Q26=0,"",กรอกข้อมูลคะแนน!Q26)</f>
        <v/>
      </c>
      <c r="AT25" s="101" t="str">
        <f>IF(กรอกข้อมูลคะแนน!S26=0,"",กรอกข้อมูลคะแนน!S26)</f>
        <v/>
      </c>
      <c r="AU25" s="101" t="str">
        <f>IF(กรอกข้อมูลคะแนน!T26=0,"",กรอกข้อมูลคะแนน!T26)</f>
        <v/>
      </c>
      <c r="AV25" s="101" t="str">
        <f>IF(กรอกข้อมูลคะแนน!U26=0,"",กรอกข้อมูลคะแนน!U26)</f>
        <v/>
      </c>
      <c r="AW25" s="101" t="str">
        <f>IF(กรอกข้อมูลคะแนน!V26=0,"",กรอกข้อมูลคะแนน!V26)</f>
        <v/>
      </c>
      <c r="AX25" s="101" t="str">
        <f>IF(กรอกข้อมูลคะแนน!W26=0,"",กรอกข้อมูลคะแนน!W26)</f>
        <v/>
      </c>
      <c r="AY25" s="101" t="str">
        <f>IF(กรอกข้อมูลคะแนน!X26=0,"",กรอกข้อมูลคะแนน!X26)</f>
        <v/>
      </c>
      <c r="AZ25" s="101" t="str">
        <f>IF(กรอกข้อมูลคะแนน!Y26=0,"",กรอกข้อมูลคะแนน!Y26)</f>
        <v/>
      </c>
      <c r="BA25" s="80" t="str">
        <f>IF(กรอกข้อมูลคะแนน!AA26=0,"",กรอกข้อมูลคะแนน!AA26)</f>
        <v/>
      </c>
      <c r="BB25" s="80">
        <v>21</v>
      </c>
      <c r="BC25" s="99" t="str">
        <f>IF(กรอกข้อมูลทั่วไป!AG24=0,"",กรอกข้อมูลทั่วไป!AG24)</f>
        <v/>
      </c>
      <c r="BD25" s="101" t="str">
        <f>IF(กรอกข้อมูลคะแนน!AB26=0,"",กรอกข้อมูลคะแนน!AB26)</f>
        <v/>
      </c>
      <c r="BE25" s="101" t="str">
        <f>IF(กรอกข้อมูลคะแนน!AC26=0,"",กรอกข้อมูลคะแนน!AC26)</f>
        <v/>
      </c>
      <c r="BF25" s="101" t="str">
        <f>IF(กรอกข้อมูลคะแนน!AD26=0,"",กรอกข้อมูลคะแนน!AD26)</f>
        <v/>
      </c>
      <c r="BG25" s="101" t="str">
        <f>IF(กรอกข้อมูลคะแนน!AE26=0,"",กรอกข้อมูลคะแนน!AE26)</f>
        <v/>
      </c>
      <c r="BH25" s="101" t="str">
        <f>IF(กรอกข้อมูลคะแนน!AF26=0,"",กรอกข้อมูลคะแนน!AF26)</f>
        <v/>
      </c>
      <c r="BI25" s="101" t="str">
        <f>IF(กรอกข้อมูลคะแนน!AG26=0,"",กรอกข้อมูลคะแนน!AG26)</f>
        <v/>
      </c>
      <c r="BJ25" s="101" t="str">
        <f>IF(กรอกข้อมูลคะแนน!AH26=0,"",กรอกข้อมูลคะแนน!AH26)</f>
        <v/>
      </c>
      <c r="BK25" s="101" t="str">
        <f>IF(กรอกข้อมูลคะแนน!AJ26=0,"",กรอกข้อมูลคะแนน!AJ26)</f>
        <v/>
      </c>
      <c r="BL25" s="101" t="str">
        <f>IF(กรอกข้อมูลคะแนน!AK26=0,"",กรอกข้อมูลคะแนน!AK26)</f>
        <v/>
      </c>
      <c r="BM25" s="101" t="str">
        <f>IF(กรอกข้อมูลคะแนน!AL26=0,"",กรอกข้อมูลคะแนน!AL26)</f>
        <v/>
      </c>
      <c r="BN25" s="101" t="str">
        <f>IF(กรอกข้อมูลคะแนน!AM26=0,"",กรอกข้อมูลคะแนน!AM26)</f>
        <v/>
      </c>
      <c r="BO25" s="80">
        <v>21</v>
      </c>
      <c r="BP25" s="99" t="str">
        <f t="shared" si="2"/>
        <v/>
      </c>
      <c r="BQ25" s="101" t="str">
        <f>IF(กรอกข้อมูลคะแนน!AN26=0,"",กรอกข้อมูลคะแนน!AN26)</f>
        <v/>
      </c>
      <c r="BR25" s="101" t="str">
        <f>IF(กรอกข้อมูลคะแนน!AO26=0,"",กรอกข้อมูลคะแนน!AO26)</f>
        <v/>
      </c>
      <c r="BS25" s="101" t="str">
        <f>IF(กรอกข้อมูลคะแนน!AP26=0,"",กรอกข้อมูลคะแนน!AP26)</f>
        <v/>
      </c>
      <c r="BT25" s="101" t="str">
        <f>IF(กรอกข้อมูลคะแนน!AR26=0,"",กรอกข้อมูลคะแนน!AR26)</f>
        <v/>
      </c>
      <c r="BU25" s="101" t="str">
        <f>IF(กรอกข้อมูลคะแนน!AS26=0,"",กรอกข้อมูลคะแนน!AS26)</f>
        <v/>
      </c>
      <c r="BV25" s="101" t="str">
        <f>IF(กรอกข้อมูลคะแนน!AT26=0,"",กรอกข้อมูลคะแนน!AT26)</f>
        <v/>
      </c>
      <c r="BW25" s="101" t="str">
        <f>IF(กรอกข้อมูลคะแนน!AU26=0,"",กรอกข้อมูลคะแนน!AU26)</f>
        <v/>
      </c>
      <c r="BX25" s="101" t="str">
        <f>IF(กรอกข้อมูลคะแนน!AV26=0,"",กรอกข้อมูลคะแนน!AV26)</f>
        <v/>
      </c>
      <c r="BY25" s="101" t="str">
        <f>IF(กรอกข้อมูลคะแนน!AW26=0,"",กรอกข้อมูลคะแนน!AW26)</f>
        <v/>
      </c>
      <c r="BZ25" s="101" t="str">
        <f>IF(กรอกข้อมูลคะแนน!AX26=0,"",กรอกข้อมูลคะแนน!AX26)</f>
        <v/>
      </c>
      <c r="CA25" s="80" t="str">
        <f>IF(กรอกข้อมูลคะแนน!AZ26=0,"",กรอกข้อมูลคะแนน!AZ26)</f>
        <v/>
      </c>
      <c r="CB25" s="80">
        <v>21</v>
      </c>
      <c r="CC25" s="68" t="str">
        <f>IF(กรอกข้อมูลคะแนน!BA26=0,"",กรอกข้อมูลคะแนน!BA26)</f>
        <v/>
      </c>
      <c r="CD25" s="68" t="str">
        <f>IF(กรอกข้อมูลคะแนน!BB26=0,"",กรอกข้อมูลคะแนน!BB26)</f>
        <v/>
      </c>
      <c r="CE25" s="143" t="str">
        <f>IF(กรอกข้อมูลคะแนน!BD26=0,"",กรอกข้อมูลคะแนน!BD26)</f>
        <v/>
      </c>
      <c r="CF25" s="143" t="str">
        <f>IF(กรอกข้อมูลคะแนน!BC26=0,"",กรอกข้อมูลคะแนน!BC26)</f>
        <v/>
      </c>
      <c r="CG25" s="143" t="str">
        <f t="shared" si="0"/>
        <v/>
      </c>
      <c r="CH25" s="143" t="str">
        <f>IF(กรอกข้อมูลคะแนน!BH26=0,"",กรอกข้อมูลคะแนน!BH26)</f>
        <v/>
      </c>
      <c r="CI25" s="143" t="str">
        <f>IF(กรอกข้อมูลคะแนน!BF26=0,"",กรอกข้อมูลคะแนน!BF26)</f>
        <v/>
      </c>
      <c r="CJ25" s="143" t="str">
        <f t="shared" si="3"/>
        <v/>
      </c>
      <c r="CK25" s="81" t="str">
        <f t="shared" si="4"/>
        <v/>
      </c>
      <c r="CL25" s="80" t="str">
        <f t="shared" si="5"/>
        <v/>
      </c>
      <c r="CM25" s="81" t="str">
        <f>IF(กรอกข้อมูลคะแนน!BG26=0,"",กรอกข้อมูลคะแนน!BG26)</f>
        <v/>
      </c>
      <c r="CN25" s="133" t="str">
        <f t="shared" si="1"/>
        <v/>
      </c>
      <c r="CO25" s="68" t="str">
        <f>IF(CN25="","",IF(CN25="ร","ร",VLOOKUP(CN25,ช่วงคะแนน!$H$8:$I$15,2)))</f>
        <v/>
      </c>
      <c r="CP25" s="5"/>
      <c r="CQ25" s="80">
        <v>21</v>
      </c>
      <c r="CR25" s="68" t="str">
        <f>IF(กรอกข้อมูลคะแนน!CD26=0,"",กรอกข้อมูลคะแนน!CD26)</f>
        <v/>
      </c>
      <c r="CS25" s="68" t="str">
        <f>IF(กรอกข้อมูลคะแนน!CE26=0,"",กรอกข้อมูลคะแนน!CE26)</f>
        <v/>
      </c>
      <c r="CT25" s="68" t="str">
        <f>IF(กรอกข้อมูลคะแนน!CF26=0,"",กรอกข้อมูลคะแนน!CF26)</f>
        <v/>
      </c>
      <c r="CU25" s="68" t="str">
        <f>IF(กรอกข้อมูลคะแนน!CG26=0,"",กรอกข้อมูลคะแนน!CG26)</f>
        <v/>
      </c>
      <c r="CV25" s="68" t="str">
        <f>IF(กรอกข้อมูลคะแนน!CH26=0,"",กรอกข้อมูลคะแนน!CH26)</f>
        <v/>
      </c>
      <c r="CW25" s="68" t="str">
        <f>IF(กรอกข้อมูลคะแนน!CI26=0,"",กรอกข้อมูลคะแนน!CI26)</f>
        <v/>
      </c>
      <c r="CX25" s="68" t="str">
        <f>IF(กรอกข้อมูลคะแนน!CJ26=0,"",กรอกข้อมูลคะแนน!CJ26)</f>
        <v/>
      </c>
      <c r="CY25" s="68" t="str">
        <f>IF(กรอกข้อมูลคะแนน!CK26=0,"",กรอกข้อมูลคะแนน!CK26)</f>
        <v/>
      </c>
      <c r="CZ25" s="95" t="str">
        <f t="shared" si="6"/>
        <v/>
      </c>
      <c r="DA25" s="96"/>
      <c r="DB25" s="80">
        <v>21</v>
      </c>
      <c r="DC25" s="97" t="str">
        <f>IF(กรอกข้อมูลคะแนน!CM26=0,"",กรอกข้อมูลคะแนน!CM26)</f>
        <v/>
      </c>
      <c r="DD25" s="97" t="str">
        <f>IF(กรอกข้อมูลคะแนน!CN26=0,"",กรอกข้อมูลคะแนน!CN26)</f>
        <v/>
      </c>
      <c r="DE25" s="97" t="str">
        <f>IF(กรอกข้อมูลคะแนน!CO26=0,"",กรอกข้อมูลคะแนน!CO26)</f>
        <v/>
      </c>
      <c r="DF25" s="97" t="str">
        <f>IF(กรอกข้อมูลคะแนน!CP26=0,"",กรอกข้อมูลคะแนน!CP26)</f>
        <v/>
      </c>
      <c r="DG25" s="104" t="str">
        <f>IF(กรอกข้อมูลคะแนน!CQ26=0,"",กรอกข้อมูลคะแนน!CQ26)</f>
        <v/>
      </c>
      <c r="DH25" s="97" t="str">
        <f>IF(กรอกข้อมูลคะแนน!CR26=0,"",กรอกข้อมูลคะแนน!CR26)</f>
        <v/>
      </c>
      <c r="DI25" s="97" t="str">
        <f>IF(กรอกข้อมูลคะแนน!CS26=0,"",กรอกข้อมูลคะแนน!CS26)</f>
        <v/>
      </c>
      <c r="DJ25" s="97" t="str">
        <f>IF(กรอกข้อมูลคะแนน!CT26=0,"",กรอกข้อมูลคะแนน!CT26)</f>
        <v/>
      </c>
      <c r="DK25" s="97" t="str">
        <f>IF(กรอกข้อมูลคะแนน!CU26=0,"",กรอกข้อมูลคะแนน!CU26)</f>
        <v/>
      </c>
      <c r="DL25" s="104" t="str">
        <f>IF(กรอกข้อมูลคะแนน!CV26=0,"",กรอกข้อมูลคะแนน!CV26)</f>
        <v/>
      </c>
      <c r="DM25" s="97" t="str">
        <f>IF(กรอกข้อมูลคะแนน!CW26=0,"",กรอกข้อมูลคะแนน!CW26)</f>
        <v/>
      </c>
      <c r="DN25" s="97" t="str">
        <f>IF(กรอกข้อมูลคะแนน!CX26=0,"",กรอกข้อมูลคะแนน!CX26)</f>
        <v/>
      </c>
      <c r="DO25" s="97" t="str">
        <f>IF(กรอกข้อมูลคะแนน!CY26=0,"",กรอกข้อมูลคะแนน!CY26)</f>
        <v/>
      </c>
      <c r="DP25" s="97" t="str">
        <f>IF(กรอกข้อมูลคะแนน!CZ26=0,"",กรอกข้อมูลคะแนน!CZ26)</f>
        <v/>
      </c>
      <c r="DQ25" s="98" t="str">
        <f>IF(กรอกข้อมูลคะแนน!DA26=0,"",กรอกข้อมูลคะแนน!DA26)</f>
        <v/>
      </c>
      <c r="DR25" s="95" t="str">
        <f>IF(กรอกข้อมูลคะแนน!DB26=0,"",IF(กรอกข้อมูลคะแนน!DB26="ร","ร",IF(กรอกข้อมูลคะแนน!DB26&gt;7.9,3,IF(กรอกข้อมูลคะแนน!DB26&gt;5.9,2,IF(กรอกข้อมูลคะแนน!DB26&gt;4.9,1,0)))))</f>
        <v/>
      </c>
    </row>
    <row r="26" spans="1:122" ht="17.100000000000001" customHeight="1" x14ac:dyDescent="0.3">
      <c r="A26" s="56"/>
      <c r="B26" s="395" t="s">
        <v>69</v>
      </c>
      <c r="C26" s="395"/>
      <c r="D26" s="395" t="s">
        <v>47</v>
      </c>
      <c r="E26" s="395"/>
      <c r="F26" s="395" t="s">
        <v>48</v>
      </c>
      <c r="G26" s="395"/>
      <c r="H26" s="395" t="s">
        <v>49</v>
      </c>
      <c r="I26" s="395"/>
      <c r="J26" s="395" t="s">
        <v>50</v>
      </c>
      <c r="K26" s="395"/>
      <c r="L26" s="69"/>
      <c r="M26" s="69"/>
      <c r="N26" s="69"/>
      <c r="O26" s="69"/>
      <c r="P26" s="395" t="s">
        <v>69</v>
      </c>
      <c r="Q26" s="395"/>
      <c r="R26" s="395" t="s">
        <v>47</v>
      </c>
      <c r="S26" s="395"/>
      <c r="T26" s="395" t="s">
        <v>48</v>
      </c>
      <c r="U26" s="395"/>
      <c r="V26" s="395" t="s">
        <v>49</v>
      </c>
      <c r="W26" s="395"/>
      <c r="X26" s="395" t="s">
        <v>50</v>
      </c>
      <c r="Y26" s="395"/>
      <c r="Z26" s="56"/>
      <c r="AA26" s="56"/>
      <c r="AB26" s="80">
        <v>22</v>
      </c>
      <c r="AC26" s="99" t="str">
        <f>IF(กรอกข้อมูลทั่วไป!AG25=0,"",กรอกข้อมูลทั่วไป!AG25)</f>
        <v/>
      </c>
      <c r="AD26" s="101" t="str">
        <f>IF(กรอกข้อมูลคะแนน!C27=0,"",กรอกข้อมูลคะแนน!C27)</f>
        <v/>
      </c>
      <c r="AE26" s="101" t="str">
        <f>IF(กรอกข้อมูลคะแนน!D27=0,"",กรอกข้อมูลคะแนน!D27)</f>
        <v/>
      </c>
      <c r="AF26" s="101" t="str">
        <f>IF(กรอกข้อมูลคะแนน!E27=0,"",กรอกข้อมูลคะแนน!E27)</f>
        <v/>
      </c>
      <c r="AG26" s="101" t="str">
        <f>IF(กรอกข้อมูลคะแนน!F27=0,"",กรอกข้อมูลคะแนน!F27)</f>
        <v/>
      </c>
      <c r="AH26" s="101" t="str">
        <f>IF(กรอกข้อมูลคะแนน!G27=0,"",กรอกข้อมูลคะแนน!G27)</f>
        <v/>
      </c>
      <c r="AI26" s="101" t="str">
        <f>IF(กรอกข้อมูลคะแนน!H27=0,"",กรอกข้อมูลคะแนน!H27)</f>
        <v/>
      </c>
      <c r="AJ26" s="101" t="str">
        <f>IF(กรอกข้อมูลคะแนน!I27=0,"",กรอกข้อมูลคะแนน!I27)</f>
        <v/>
      </c>
      <c r="AK26" s="101" t="str">
        <f>IF(กรอกข้อมูลคะแนน!K27=0,"",กรอกข้อมูลคะแนน!K27)</f>
        <v/>
      </c>
      <c r="AL26" s="101" t="str">
        <f>IF(กรอกข้อมูลคะแนน!L27=0,"",กรอกข้อมูลคะแนน!L27)</f>
        <v/>
      </c>
      <c r="AM26" s="101" t="str">
        <f>IF(กรอกข้อมูลคะแนน!M27=0,"",กรอกข้อมูลคะแนน!M27)</f>
        <v/>
      </c>
      <c r="AN26" s="101" t="str">
        <f>IF(กรอกข้อมูลคะแนน!N27=0,"",กรอกข้อมูลคะแนน!N27)</f>
        <v/>
      </c>
      <c r="AO26" s="80">
        <v>22</v>
      </c>
      <c r="AP26" s="99" t="str">
        <f>IF(กรอกข้อมูลทั่วไป!AG25=0,"",กรอกข้อมูลทั่วไป!AG25)</f>
        <v/>
      </c>
      <c r="AQ26" s="101" t="str">
        <f>IF(กรอกข้อมูลคะแนน!O27=0,"",กรอกข้อมูลคะแนน!O27)</f>
        <v/>
      </c>
      <c r="AR26" s="101" t="str">
        <f>IF(กรอกข้อมูลคะแนน!P27=0,"",กรอกข้อมูลคะแนน!P27)</f>
        <v/>
      </c>
      <c r="AS26" s="101" t="str">
        <f>IF(กรอกข้อมูลคะแนน!Q27=0,"",กรอกข้อมูลคะแนน!Q27)</f>
        <v/>
      </c>
      <c r="AT26" s="101" t="str">
        <f>IF(กรอกข้อมูลคะแนน!S27=0,"",กรอกข้อมูลคะแนน!S27)</f>
        <v/>
      </c>
      <c r="AU26" s="101" t="str">
        <f>IF(กรอกข้อมูลคะแนน!T27=0,"",กรอกข้อมูลคะแนน!T27)</f>
        <v/>
      </c>
      <c r="AV26" s="101" t="str">
        <f>IF(กรอกข้อมูลคะแนน!U27=0,"",กรอกข้อมูลคะแนน!U27)</f>
        <v/>
      </c>
      <c r="AW26" s="101" t="str">
        <f>IF(กรอกข้อมูลคะแนน!V27=0,"",กรอกข้อมูลคะแนน!V27)</f>
        <v/>
      </c>
      <c r="AX26" s="101" t="str">
        <f>IF(กรอกข้อมูลคะแนน!W27=0,"",กรอกข้อมูลคะแนน!W27)</f>
        <v/>
      </c>
      <c r="AY26" s="101" t="str">
        <f>IF(กรอกข้อมูลคะแนน!X27=0,"",กรอกข้อมูลคะแนน!X27)</f>
        <v/>
      </c>
      <c r="AZ26" s="101" t="str">
        <f>IF(กรอกข้อมูลคะแนน!Y27=0,"",กรอกข้อมูลคะแนน!Y27)</f>
        <v/>
      </c>
      <c r="BA26" s="80" t="str">
        <f>IF(กรอกข้อมูลคะแนน!AA27=0,"",กรอกข้อมูลคะแนน!AA27)</f>
        <v/>
      </c>
      <c r="BB26" s="80">
        <v>22</v>
      </c>
      <c r="BC26" s="99" t="str">
        <f>IF(กรอกข้อมูลทั่วไป!AG25=0,"",กรอกข้อมูลทั่วไป!AG25)</f>
        <v/>
      </c>
      <c r="BD26" s="101" t="str">
        <f>IF(กรอกข้อมูลคะแนน!AB27=0,"",กรอกข้อมูลคะแนน!AB27)</f>
        <v/>
      </c>
      <c r="BE26" s="101" t="str">
        <f>IF(กรอกข้อมูลคะแนน!AC27=0,"",กรอกข้อมูลคะแนน!AC27)</f>
        <v/>
      </c>
      <c r="BF26" s="101" t="str">
        <f>IF(กรอกข้อมูลคะแนน!AD27=0,"",กรอกข้อมูลคะแนน!AD27)</f>
        <v/>
      </c>
      <c r="BG26" s="101" t="str">
        <f>IF(กรอกข้อมูลคะแนน!AE27=0,"",กรอกข้อมูลคะแนน!AE27)</f>
        <v/>
      </c>
      <c r="BH26" s="101" t="str">
        <f>IF(กรอกข้อมูลคะแนน!AF27=0,"",กรอกข้อมูลคะแนน!AF27)</f>
        <v/>
      </c>
      <c r="BI26" s="101" t="str">
        <f>IF(กรอกข้อมูลคะแนน!AG27=0,"",กรอกข้อมูลคะแนน!AG27)</f>
        <v/>
      </c>
      <c r="BJ26" s="101" t="str">
        <f>IF(กรอกข้อมูลคะแนน!AH27=0,"",กรอกข้อมูลคะแนน!AH27)</f>
        <v/>
      </c>
      <c r="BK26" s="101" t="str">
        <f>IF(กรอกข้อมูลคะแนน!AJ27=0,"",กรอกข้อมูลคะแนน!AJ27)</f>
        <v/>
      </c>
      <c r="BL26" s="101" t="str">
        <f>IF(กรอกข้อมูลคะแนน!AK27=0,"",กรอกข้อมูลคะแนน!AK27)</f>
        <v/>
      </c>
      <c r="BM26" s="101" t="str">
        <f>IF(กรอกข้อมูลคะแนน!AL27=0,"",กรอกข้อมูลคะแนน!AL27)</f>
        <v/>
      </c>
      <c r="BN26" s="101" t="str">
        <f>IF(กรอกข้อมูลคะแนน!AM27=0,"",กรอกข้อมูลคะแนน!AM27)</f>
        <v/>
      </c>
      <c r="BO26" s="80">
        <v>22</v>
      </c>
      <c r="BP26" s="99" t="str">
        <f t="shared" si="2"/>
        <v/>
      </c>
      <c r="BQ26" s="101" t="str">
        <f>IF(กรอกข้อมูลคะแนน!AN27=0,"",กรอกข้อมูลคะแนน!AN27)</f>
        <v/>
      </c>
      <c r="BR26" s="101" t="str">
        <f>IF(กรอกข้อมูลคะแนน!AO27=0,"",กรอกข้อมูลคะแนน!AO27)</f>
        <v/>
      </c>
      <c r="BS26" s="101" t="str">
        <f>IF(กรอกข้อมูลคะแนน!AP27=0,"",กรอกข้อมูลคะแนน!AP27)</f>
        <v/>
      </c>
      <c r="BT26" s="101" t="str">
        <f>IF(กรอกข้อมูลคะแนน!AR27=0,"",กรอกข้อมูลคะแนน!AR27)</f>
        <v/>
      </c>
      <c r="BU26" s="101" t="str">
        <f>IF(กรอกข้อมูลคะแนน!AS27=0,"",กรอกข้อมูลคะแนน!AS27)</f>
        <v/>
      </c>
      <c r="BV26" s="101" t="str">
        <f>IF(กรอกข้อมูลคะแนน!AT27=0,"",กรอกข้อมูลคะแนน!AT27)</f>
        <v/>
      </c>
      <c r="BW26" s="101" t="str">
        <f>IF(กรอกข้อมูลคะแนน!AU27=0,"",กรอกข้อมูลคะแนน!AU27)</f>
        <v/>
      </c>
      <c r="BX26" s="101" t="str">
        <f>IF(กรอกข้อมูลคะแนน!AV27=0,"",กรอกข้อมูลคะแนน!AV27)</f>
        <v/>
      </c>
      <c r="BY26" s="101" t="str">
        <f>IF(กรอกข้อมูลคะแนน!AW27=0,"",กรอกข้อมูลคะแนน!AW27)</f>
        <v/>
      </c>
      <c r="BZ26" s="101" t="str">
        <f>IF(กรอกข้อมูลคะแนน!AX27=0,"",กรอกข้อมูลคะแนน!AX27)</f>
        <v/>
      </c>
      <c r="CA26" s="80" t="str">
        <f>IF(กรอกข้อมูลคะแนน!AZ27=0,"",กรอกข้อมูลคะแนน!AZ27)</f>
        <v/>
      </c>
      <c r="CB26" s="80">
        <v>22</v>
      </c>
      <c r="CC26" s="68" t="str">
        <f>IF(กรอกข้อมูลคะแนน!BA27=0,"",กรอกข้อมูลคะแนน!BA27)</f>
        <v/>
      </c>
      <c r="CD26" s="68" t="str">
        <f>IF(กรอกข้อมูลคะแนน!BB27=0,"",กรอกข้อมูลคะแนน!BB27)</f>
        <v/>
      </c>
      <c r="CE26" s="143" t="str">
        <f>IF(กรอกข้อมูลคะแนน!BD27=0,"",กรอกข้อมูลคะแนน!BD27)</f>
        <v/>
      </c>
      <c r="CF26" s="143" t="str">
        <f>IF(กรอกข้อมูลคะแนน!BC27=0,"",กรอกข้อมูลคะแนน!BC27)</f>
        <v/>
      </c>
      <c r="CG26" s="143" t="str">
        <f t="shared" si="0"/>
        <v/>
      </c>
      <c r="CH26" s="143" t="str">
        <f>IF(กรอกข้อมูลคะแนน!BH27=0,"",กรอกข้อมูลคะแนน!BH27)</f>
        <v/>
      </c>
      <c r="CI26" s="143" t="str">
        <f>IF(กรอกข้อมูลคะแนน!BF27=0,"",กรอกข้อมูลคะแนน!BF27)</f>
        <v/>
      </c>
      <c r="CJ26" s="143" t="str">
        <f t="shared" si="3"/>
        <v/>
      </c>
      <c r="CK26" s="81" t="str">
        <f t="shared" si="4"/>
        <v/>
      </c>
      <c r="CL26" s="80" t="str">
        <f t="shared" si="5"/>
        <v/>
      </c>
      <c r="CM26" s="81" t="str">
        <f>IF(กรอกข้อมูลคะแนน!BG27=0,"",กรอกข้อมูลคะแนน!BG27)</f>
        <v/>
      </c>
      <c r="CN26" s="133" t="str">
        <f t="shared" si="1"/>
        <v/>
      </c>
      <c r="CO26" s="68" t="str">
        <f>IF(CN26="","",IF(CN26="ร","ร",VLOOKUP(CN26,ช่วงคะแนน!$H$8:$I$15,2)))</f>
        <v/>
      </c>
      <c r="CP26" s="5"/>
      <c r="CQ26" s="80">
        <v>22</v>
      </c>
      <c r="CR26" s="68" t="str">
        <f>IF(กรอกข้อมูลคะแนน!CD27=0,"",กรอกข้อมูลคะแนน!CD27)</f>
        <v/>
      </c>
      <c r="CS26" s="68" t="str">
        <f>IF(กรอกข้อมูลคะแนน!CE27=0,"",กรอกข้อมูลคะแนน!CE27)</f>
        <v/>
      </c>
      <c r="CT26" s="68" t="str">
        <f>IF(กรอกข้อมูลคะแนน!CF27=0,"",กรอกข้อมูลคะแนน!CF27)</f>
        <v/>
      </c>
      <c r="CU26" s="68" t="str">
        <f>IF(กรอกข้อมูลคะแนน!CG27=0,"",กรอกข้อมูลคะแนน!CG27)</f>
        <v/>
      </c>
      <c r="CV26" s="68" t="str">
        <f>IF(กรอกข้อมูลคะแนน!CH27=0,"",กรอกข้อมูลคะแนน!CH27)</f>
        <v/>
      </c>
      <c r="CW26" s="68" t="str">
        <f>IF(กรอกข้อมูลคะแนน!CI27=0,"",กรอกข้อมูลคะแนน!CI27)</f>
        <v/>
      </c>
      <c r="CX26" s="68" t="str">
        <f>IF(กรอกข้อมูลคะแนน!CJ27=0,"",กรอกข้อมูลคะแนน!CJ27)</f>
        <v/>
      </c>
      <c r="CY26" s="68" t="str">
        <f>IF(กรอกข้อมูลคะแนน!CK27=0,"",กรอกข้อมูลคะแนน!CK27)</f>
        <v/>
      </c>
      <c r="CZ26" s="95" t="str">
        <f t="shared" si="6"/>
        <v/>
      </c>
      <c r="DA26" s="96"/>
      <c r="DB26" s="80">
        <v>22</v>
      </c>
      <c r="DC26" s="97" t="str">
        <f>IF(กรอกข้อมูลคะแนน!CM27=0,"",กรอกข้อมูลคะแนน!CM27)</f>
        <v/>
      </c>
      <c r="DD26" s="97" t="str">
        <f>IF(กรอกข้อมูลคะแนน!CN27=0,"",กรอกข้อมูลคะแนน!CN27)</f>
        <v/>
      </c>
      <c r="DE26" s="97" t="str">
        <f>IF(กรอกข้อมูลคะแนน!CO27=0,"",กรอกข้อมูลคะแนน!CO27)</f>
        <v/>
      </c>
      <c r="DF26" s="97" t="str">
        <f>IF(กรอกข้อมูลคะแนน!CP27=0,"",กรอกข้อมูลคะแนน!CP27)</f>
        <v/>
      </c>
      <c r="DG26" s="104" t="str">
        <f>IF(กรอกข้อมูลคะแนน!CQ27=0,"",กรอกข้อมูลคะแนน!CQ27)</f>
        <v/>
      </c>
      <c r="DH26" s="97" t="str">
        <f>IF(กรอกข้อมูลคะแนน!CR27=0,"",กรอกข้อมูลคะแนน!CR27)</f>
        <v/>
      </c>
      <c r="DI26" s="97" t="str">
        <f>IF(กรอกข้อมูลคะแนน!CS27=0,"",กรอกข้อมูลคะแนน!CS27)</f>
        <v/>
      </c>
      <c r="DJ26" s="97" t="str">
        <f>IF(กรอกข้อมูลคะแนน!CT27=0,"",กรอกข้อมูลคะแนน!CT27)</f>
        <v/>
      </c>
      <c r="DK26" s="97" t="str">
        <f>IF(กรอกข้อมูลคะแนน!CU27=0,"",กรอกข้อมูลคะแนน!CU27)</f>
        <v/>
      </c>
      <c r="DL26" s="104" t="str">
        <f>IF(กรอกข้อมูลคะแนน!CV27=0,"",กรอกข้อมูลคะแนน!CV27)</f>
        <v/>
      </c>
      <c r="DM26" s="97" t="str">
        <f>IF(กรอกข้อมูลคะแนน!CW27=0,"",กรอกข้อมูลคะแนน!CW27)</f>
        <v/>
      </c>
      <c r="DN26" s="97" t="str">
        <f>IF(กรอกข้อมูลคะแนน!CX27=0,"",กรอกข้อมูลคะแนน!CX27)</f>
        <v/>
      </c>
      <c r="DO26" s="97" t="str">
        <f>IF(กรอกข้อมูลคะแนน!CY27=0,"",กรอกข้อมูลคะแนน!CY27)</f>
        <v/>
      </c>
      <c r="DP26" s="97" t="str">
        <f>IF(กรอกข้อมูลคะแนน!CZ27=0,"",กรอกข้อมูลคะแนน!CZ27)</f>
        <v/>
      </c>
      <c r="DQ26" s="98" t="str">
        <f>IF(กรอกข้อมูลคะแนน!DA27=0,"",กรอกข้อมูลคะแนน!DA27)</f>
        <v/>
      </c>
      <c r="DR26" s="95" t="str">
        <f>IF(กรอกข้อมูลคะแนน!DB27=0,"",IF(กรอกข้อมูลคะแนน!DB27="ร","ร",IF(กรอกข้อมูลคะแนน!DB27&gt;7.9,3,IF(กรอกข้อมูลคะแนน!DB27&gt;5.9,2,IF(กรอกข้อมูลคะแนน!DB27&gt;4.9,1,0)))))</f>
        <v/>
      </c>
    </row>
    <row r="27" spans="1:122" ht="17.100000000000001" customHeight="1" x14ac:dyDescent="0.3">
      <c r="A27" s="56"/>
      <c r="B27" s="395" t="s">
        <v>25</v>
      </c>
      <c r="C27" s="395"/>
      <c r="D27" s="397" t="str">
        <f>IF(COUNTIF(CZ5:CZ49,"0")=0,"",COUNTIF(CZ5:CZ49,"0"))</f>
        <v/>
      </c>
      <c r="E27" s="397"/>
      <c r="F27" s="397" t="str">
        <f>IF(COUNTIF(CZ5:CZ49,"1")=0,"",COUNTIF(CZ5:CZ49,"1"))</f>
        <v/>
      </c>
      <c r="G27" s="397"/>
      <c r="H27" s="397" t="str">
        <f>IF(COUNTIF(CZ5:CZ49,"2")=0,"",COUNTIF(CZ5:CZ49,"2"))</f>
        <v/>
      </c>
      <c r="I27" s="397"/>
      <c r="J27" s="397" t="str">
        <f>IF(COUNTIF(CZ5:CZ49,"3")=0,"",COUNTIF(CZ5:CZ49,"3"))</f>
        <v/>
      </c>
      <c r="K27" s="397"/>
      <c r="L27" s="69"/>
      <c r="M27" s="69"/>
      <c r="N27" s="69"/>
      <c r="O27" s="69"/>
      <c r="P27" s="395" t="s">
        <v>25</v>
      </c>
      <c r="Q27" s="395"/>
      <c r="R27" s="397" t="str">
        <f>IF(COUNTIF(DR5:DR49,"0")=0,"",COUNTIF(DR5:DR49,"0"))</f>
        <v/>
      </c>
      <c r="S27" s="397"/>
      <c r="T27" s="397" t="str">
        <f>IF(COUNTIF(DR5:DR49,"1")=0,"",COUNTIF(DR5:DR49,"1"))</f>
        <v/>
      </c>
      <c r="U27" s="397"/>
      <c r="V27" s="397" t="str">
        <f>IF(COUNTIF(DR5:DR49,"2")=0,"",COUNTIF(DR5:DR49,"2"))</f>
        <v/>
      </c>
      <c r="W27" s="397"/>
      <c r="X27" s="397" t="str">
        <f>IF(COUNTIF(DR5:DR49,"3")=0,"",COUNTIF(DR5:DR49,"3"))</f>
        <v/>
      </c>
      <c r="Y27" s="397"/>
      <c r="Z27" s="56"/>
      <c r="AA27" s="56"/>
      <c r="AB27" s="80">
        <v>23</v>
      </c>
      <c r="AC27" s="99" t="str">
        <f>IF(กรอกข้อมูลทั่วไป!AG26=0,"",กรอกข้อมูลทั่วไป!AG26)</f>
        <v/>
      </c>
      <c r="AD27" s="101" t="str">
        <f>IF(กรอกข้อมูลคะแนน!C28=0,"",กรอกข้อมูลคะแนน!C28)</f>
        <v/>
      </c>
      <c r="AE27" s="101" t="str">
        <f>IF(กรอกข้อมูลคะแนน!D28=0,"",กรอกข้อมูลคะแนน!D28)</f>
        <v/>
      </c>
      <c r="AF27" s="101" t="str">
        <f>IF(กรอกข้อมูลคะแนน!E28=0,"",กรอกข้อมูลคะแนน!E28)</f>
        <v/>
      </c>
      <c r="AG27" s="101" t="str">
        <f>IF(กรอกข้อมูลคะแนน!F28=0,"",กรอกข้อมูลคะแนน!F28)</f>
        <v/>
      </c>
      <c r="AH27" s="101" t="str">
        <f>IF(กรอกข้อมูลคะแนน!G28=0,"",กรอกข้อมูลคะแนน!G28)</f>
        <v/>
      </c>
      <c r="AI27" s="101" t="str">
        <f>IF(กรอกข้อมูลคะแนน!H28=0,"",กรอกข้อมูลคะแนน!H28)</f>
        <v/>
      </c>
      <c r="AJ27" s="101" t="str">
        <f>IF(กรอกข้อมูลคะแนน!I28=0,"",กรอกข้อมูลคะแนน!I28)</f>
        <v/>
      </c>
      <c r="AK27" s="101" t="str">
        <f>IF(กรอกข้อมูลคะแนน!K28=0,"",กรอกข้อมูลคะแนน!K28)</f>
        <v/>
      </c>
      <c r="AL27" s="101" t="str">
        <f>IF(กรอกข้อมูลคะแนน!L28=0,"",กรอกข้อมูลคะแนน!L28)</f>
        <v/>
      </c>
      <c r="AM27" s="101" t="str">
        <f>IF(กรอกข้อมูลคะแนน!M28=0,"",กรอกข้อมูลคะแนน!M28)</f>
        <v/>
      </c>
      <c r="AN27" s="101" t="str">
        <f>IF(กรอกข้อมูลคะแนน!N28=0,"",กรอกข้อมูลคะแนน!N28)</f>
        <v/>
      </c>
      <c r="AO27" s="80">
        <v>23</v>
      </c>
      <c r="AP27" s="99" t="str">
        <f>IF(กรอกข้อมูลทั่วไป!AG26=0,"",กรอกข้อมูลทั่วไป!AG26)</f>
        <v/>
      </c>
      <c r="AQ27" s="101" t="str">
        <f>IF(กรอกข้อมูลคะแนน!O28=0,"",กรอกข้อมูลคะแนน!O28)</f>
        <v/>
      </c>
      <c r="AR27" s="101" t="str">
        <f>IF(กรอกข้อมูลคะแนน!P28=0,"",กรอกข้อมูลคะแนน!P28)</f>
        <v/>
      </c>
      <c r="AS27" s="101" t="str">
        <f>IF(กรอกข้อมูลคะแนน!Q28=0,"",กรอกข้อมูลคะแนน!Q28)</f>
        <v/>
      </c>
      <c r="AT27" s="101" t="str">
        <f>IF(กรอกข้อมูลคะแนน!S28=0,"",กรอกข้อมูลคะแนน!S28)</f>
        <v/>
      </c>
      <c r="AU27" s="101" t="str">
        <f>IF(กรอกข้อมูลคะแนน!T28=0,"",กรอกข้อมูลคะแนน!T28)</f>
        <v/>
      </c>
      <c r="AV27" s="101" t="str">
        <f>IF(กรอกข้อมูลคะแนน!U28=0,"",กรอกข้อมูลคะแนน!U28)</f>
        <v/>
      </c>
      <c r="AW27" s="101" t="str">
        <f>IF(กรอกข้อมูลคะแนน!V28=0,"",กรอกข้อมูลคะแนน!V28)</f>
        <v/>
      </c>
      <c r="AX27" s="101" t="str">
        <f>IF(กรอกข้อมูลคะแนน!W28=0,"",กรอกข้อมูลคะแนน!W28)</f>
        <v/>
      </c>
      <c r="AY27" s="101" t="str">
        <f>IF(กรอกข้อมูลคะแนน!X28=0,"",กรอกข้อมูลคะแนน!X28)</f>
        <v/>
      </c>
      <c r="AZ27" s="101" t="str">
        <f>IF(กรอกข้อมูลคะแนน!Y28=0,"",กรอกข้อมูลคะแนน!Y28)</f>
        <v/>
      </c>
      <c r="BA27" s="80" t="str">
        <f>IF(กรอกข้อมูลคะแนน!AA28=0,"",กรอกข้อมูลคะแนน!AA28)</f>
        <v/>
      </c>
      <c r="BB27" s="80">
        <v>23</v>
      </c>
      <c r="BC27" s="99" t="str">
        <f>IF(กรอกข้อมูลทั่วไป!AG26=0,"",กรอกข้อมูลทั่วไป!AG26)</f>
        <v/>
      </c>
      <c r="BD27" s="101" t="str">
        <f>IF(กรอกข้อมูลคะแนน!AB28=0,"",กรอกข้อมูลคะแนน!AB28)</f>
        <v/>
      </c>
      <c r="BE27" s="101" t="str">
        <f>IF(กรอกข้อมูลคะแนน!AC28=0,"",กรอกข้อมูลคะแนน!AC28)</f>
        <v/>
      </c>
      <c r="BF27" s="101" t="str">
        <f>IF(กรอกข้อมูลคะแนน!AD28=0,"",กรอกข้อมูลคะแนน!AD28)</f>
        <v/>
      </c>
      <c r="BG27" s="101" t="str">
        <f>IF(กรอกข้อมูลคะแนน!AE28=0,"",กรอกข้อมูลคะแนน!AE28)</f>
        <v/>
      </c>
      <c r="BH27" s="101" t="str">
        <f>IF(กรอกข้อมูลคะแนน!AF28=0,"",กรอกข้อมูลคะแนน!AF28)</f>
        <v/>
      </c>
      <c r="BI27" s="101" t="str">
        <f>IF(กรอกข้อมูลคะแนน!AG28=0,"",กรอกข้อมูลคะแนน!AG28)</f>
        <v/>
      </c>
      <c r="BJ27" s="101" t="str">
        <f>IF(กรอกข้อมูลคะแนน!AH28=0,"",กรอกข้อมูลคะแนน!AH28)</f>
        <v/>
      </c>
      <c r="BK27" s="101" t="str">
        <f>IF(กรอกข้อมูลคะแนน!AJ28=0,"",กรอกข้อมูลคะแนน!AJ28)</f>
        <v/>
      </c>
      <c r="BL27" s="101" t="str">
        <f>IF(กรอกข้อมูลคะแนน!AK28=0,"",กรอกข้อมูลคะแนน!AK28)</f>
        <v/>
      </c>
      <c r="BM27" s="101" t="str">
        <f>IF(กรอกข้อมูลคะแนน!AL28=0,"",กรอกข้อมูลคะแนน!AL28)</f>
        <v/>
      </c>
      <c r="BN27" s="101" t="str">
        <f>IF(กรอกข้อมูลคะแนน!AM28=0,"",กรอกข้อมูลคะแนน!AM28)</f>
        <v/>
      </c>
      <c r="BO27" s="80">
        <v>23</v>
      </c>
      <c r="BP27" s="99" t="str">
        <f t="shared" si="2"/>
        <v/>
      </c>
      <c r="BQ27" s="101" t="str">
        <f>IF(กรอกข้อมูลคะแนน!AN28=0,"",กรอกข้อมูลคะแนน!AN28)</f>
        <v/>
      </c>
      <c r="BR27" s="101" t="str">
        <f>IF(กรอกข้อมูลคะแนน!AO28=0,"",กรอกข้อมูลคะแนน!AO28)</f>
        <v/>
      </c>
      <c r="BS27" s="101" t="str">
        <f>IF(กรอกข้อมูลคะแนน!AP28=0,"",กรอกข้อมูลคะแนน!AP28)</f>
        <v/>
      </c>
      <c r="BT27" s="101" t="str">
        <f>IF(กรอกข้อมูลคะแนน!AR28=0,"",กรอกข้อมูลคะแนน!AR28)</f>
        <v/>
      </c>
      <c r="BU27" s="101" t="str">
        <f>IF(กรอกข้อมูลคะแนน!AS28=0,"",กรอกข้อมูลคะแนน!AS28)</f>
        <v/>
      </c>
      <c r="BV27" s="101" t="str">
        <f>IF(กรอกข้อมูลคะแนน!AT28=0,"",กรอกข้อมูลคะแนน!AT28)</f>
        <v/>
      </c>
      <c r="BW27" s="101" t="str">
        <f>IF(กรอกข้อมูลคะแนน!AU28=0,"",กรอกข้อมูลคะแนน!AU28)</f>
        <v/>
      </c>
      <c r="BX27" s="101" t="str">
        <f>IF(กรอกข้อมูลคะแนน!AV28=0,"",กรอกข้อมูลคะแนน!AV28)</f>
        <v/>
      </c>
      <c r="BY27" s="101" t="str">
        <f>IF(กรอกข้อมูลคะแนน!AW28=0,"",กรอกข้อมูลคะแนน!AW28)</f>
        <v/>
      </c>
      <c r="BZ27" s="101" t="str">
        <f>IF(กรอกข้อมูลคะแนน!AX28=0,"",กรอกข้อมูลคะแนน!AX28)</f>
        <v/>
      </c>
      <c r="CA27" s="80" t="str">
        <f>IF(กรอกข้อมูลคะแนน!AZ28=0,"",กรอกข้อมูลคะแนน!AZ28)</f>
        <v/>
      </c>
      <c r="CB27" s="80">
        <v>23</v>
      </c>
      <c r="CC27" s="68" t="str">
        <f>IF(กรอกข้อมูลคะแนน!BA28=0,"",กรอกข้อมูลคะแนน!BA28)</f>
        <v/>
      </c>
      <c r="CD27" s="68" t="str">
        <f>IF(กรอกข้อมูลคะแนน!BB28=0,"",กรอกข้อมูลคะแนน!BB28)</f>
        <v/>
      </c>
      <c r="CE27" s="143" t="str">
        <f>IF(กรอกข้อมูลคะแนน!BD28=0,"",กรอกข้อมูลคะแนน!BD28)</f>
        <v/>
      </c>
      <c r="CF27" s="143" t="str">
        <f>IF(กรอกข้อมูลคะแนน!BC28=0,"",กรอกข้อมูลคะแนน!BC28)</f>
        <v/>
      </c>
      <c r="CG27" s="143" t="str">
        <f t="shared" si="0"/>
        <v/>
      </c>
      <c r="CH27" s="143" t="str">
        <f>IF(กรอกข้อมูลคะแนน!BH28=0,"",กรอกข้อมูลคะแนน!BH28)</f>
        <v/>
      </c>
      <c r="CI27" s="143" t="str">
        <f>IF(กรอกข้อมูลคะแนน!BF28=0,"",กรอกข้อมูลคะแนน!BF28)</f>
        <v/>
      </c>
      <c r="CJ27" s="143" t="str">
        <f t="shared" si="3"/>
        <v/>
      </c>
      <c r="CK27" s="81" t="str">
        <f t="shared" si="4"/>
        <v/>
      </c>
      <c r="CL27" s="80" t="str">
        <f t="shared" si="5"/>
        <v/>
      </c>
      <c r="CM27" s="81" t="str">
        <f>IF(กรอกข้อมูลคะแนน!BG28=0,"",กรอกข้อมูลคะแนน!BG28)</f>
        <v/>
      </c>
      <c r="CN27" s="133" t="str">
        <f t="shared" si="1"/>
        <v/>
      </c>
      <c r="CO27" s="68" t="str">
        <f>IF(CN27="","",IF(CN27="ร","ร",VLOOKUP(CN27,ช่วงคะแนน!$H$8:$I$15,2)))</f>
        <v/>
      </c>
      <c r="CP27" s="5"/>
      <c r="CQ27" s="80">
        <v>23</v>
      </c>
      <c r="CR27" s="68" t="str">
        <f>IF(กรอกข้อมูลคะแนน!CD28=0,"",กรอกข้อมูลคะแนน!CD28)</f>
        <v/>
      </c>
      <c r="CS27" s="68" t="str">
        <f>IF(กรอกข้อมูลคะแนน!CE28=0,"",กรอกข้อมูลคะแนน!CE28)</f>
        <v/>
      </c>
      <c r="CT27" s="68" t="str">
        <f>IF(กรอกข้อมูลคะแนน!CF28=0,"",กรอกข้อมูลคะแนน!CF28)</f>
        <v/>
      </c>
      <c r="CU27" s="68" t="str">
        <f>IF(กรอกข้อมูลคะแนน!CG28=0,"",กรอกข้อมูลคะแนน!CG28)</f>
        <v/>
      </c>
      <c r="CV27" s="68" t="str">
        <f>IF(กรอกข้อมูลคะแนน!CH28=0,"",กรอกข้อมูลคะแนน!CH28)</f>
        <v/>
      </c>
      <c r="CW27" s="68" t="str">
        <f>IF(กรอกข้อมูลคะแนน!CI28=0,"",กรอกข้อมูลคะแนน!CI28)</f>
        <v/>
      </c>
      <c r="CX27" s="68" t="str">
        <f>IF(กรอกข้อมูลคะแนน!CJ28=0,"",กรอกข้อมูลคะแนน!CJ28)</f>
        <v/>
      </c>
      <c r="CY27" s="68" t="str">
        <f>IF(กรอกข้อมูลคะแนน!CK28=0,"",กรอกข้อมูลคะแนน!CK28)</f>
        <v/>
      </c>
      <c r="CZ27" s="95" t="str">
        <f t="shared" si="6"/>
        <v/>
      </c>
      <c r="DA27" s="96"/>
      <c r="DB27" s="80">
        <v>23</v>
      </c>
      <c r="DC27" s="97" t="str">
        <f>IF(กรอกข้อมูลคะแนน!CM28=0,"",กรอกข้อมูลคะแนน!CM28)</f>
        <v/>
      </c>
      <c r="DD27" s="97" t="str">
        <f>IF(กรอกข้อมูลคะแนน!CN28=0,"",กรอกข้อมูลคะแนน!CN28)</f>
        <v/>
      </c>
      <c r="DE27" s="97" t="str">
        <f>IF(กรอกข้อมูลคะแนน!CO28=0,"",กรอกข้อมูลคะแนน!CO28)</f>
        <v/>
      </c>
      <c r="DF27" s="97" t="str">
        <f>IF(กรอกข้อมูลคะแนน!CP28=0,"",กรอกข้อมูลคะแนน!CP28)</f>
        <v/>
      </c>
      <c r="DG27" s="104" t="str">
        <f>IF(กรอกข้อมูลคะแนน!CQ28=0,"",กรอกข้อมูลคะแนน!CQ28)</f>
        <v/>
      </c>
      <c r="DH27" s="97" t="str">
        <f>IF(กรอกข้อมูลคะแนน!CR28=0,"",กรอกข้อมูลคะแนน!CR28)</f>
        <v/>
      </c>
      <c r="DI27" s="97" t="str">
        <f>IF(กรอกข้อมูลคะแนน!CS28=0,"",กรอกข้อมูลคะแนน!CS28)</f>
        <v/>
      </c>
      <c r="DJ27" s="97" t="str">
        <f>IF(กรอกข้อมูลคะแนน!CT28=0,"",กรอกข้อมูลคะแนน!CT28)</f>
        <v/>
      </c>
      <c r="DK27" s="97" t="str">
        <f>IF(กรอกข้อมูลคะแนน!CU28=0,"",กรอกข้อมูลคะแนน!CU28)</f>
        <v/>
      </c>
      <c r="DL27" s="104" t="str">
        <f>IF(กรอกข้อมูลคะแนน!CV28=0,"",กรอกข้อมูลคะแนน!CV28)</f>
        <v/>
      </c>
      <c r="DM27" s="97" t="str">
        <f>IF(กรอกข้อมูลคะแนน!CW28=0,"",กรอกข้อมูลคะแนน!CW28)</f>
        <v/>
      </c>
      <c r="DN27" s="97" t="str">
        <f>IF(กรอกข้อมูลคะแนน!CX28=0,"",กรอกข้อมูลคะแนน!CX28)</f>
        <v/>
      </c>
      <c r="DO27" s="97" t="str">
        <f>IF(กรอกข้อมูลคะแนน!CY28=0,"",กรอกข้อมูลคะแนน!CY28)</f>
        <v/>
      </c>
      <c r="DP27" s="97" t="str">
        <f>IF(กรอกข้อมูลคะแนน!CZ28=0,"",กรอกข้อมูลคะแนน!CZ28)</f>
        <v/>
      </c>
      <c r="DQ27" s="98" t="str">
        <f>IF(กรอกข้อมูลคะแนน!DA28=0,"",กรอกข้อมูลคะแนน!DA28)</f>
        <v/>
      </c>
      <c r="DR27" s="95" t="str">
        <f>IF(กรอกข้อมูลคะแนน!DB28=0,"",IF(กรอกข้อมูลคะแนน!DB28="ร","ร",IF(กรอกข้อมูลคะแนน!DB28&gt;7.9,3,IF(กรอกข้อมูลคะแนน!DB28&gt;5.9,2,IF(กรอกข้อมูลคะแนน!DB28&gt;4.9,1,0)))))</f>
        <v/>
      </c>
    </row>
    <row r="28" spans="1:122" ht="17.100000000000001" customHeight="1" x14ac:dyDescent="0.3">
      <c r="A28" s="56"/>
      <c r="B28" s="395" t="s">
        <v>26</v>
      </c>
      <c r="C28" s="395"/>
      <c r="D28" s="394" t="str">
        <f>IF(D27="","",D27*100/X22)</f>
        <v/>
      </c>
      <c r="E28" s="394"/>
      <c r="F28" s="394" t="str">
        <f>IF(F27="","",F27*100/X22)</f>
        <v/>
      </c>
      <c r="G28" s="394"/>
      <c r="H28" s="394" t="str">
        <f>IF(H27="","",H27*100/X22)</f>
        <v/>
      </c>
      <c r="I28" s="394"/>
      <c r="J28" s="394" t="str">
        <f>IF(J27="","",J27*100/X22)</f>
        <v/>
      </c>
      <c r="K28" s="394"/>
      <c r="L28" s="69"/>
      <c r="M28" s="69"/>
      <c r="N28" s="69"/>
      <c r="O28" s="69"/>
      <c r="P28" s="395" t="s">
        <v>26</v>
      </c>
      <c r="Q28" s="395"/>
      <c r="R28" s="394" t="str">
        <f>IF(R27="","",R27*100/X22)</f>
        <v/>
      </c>
      <c r="S28" s="394"/>
      <c r="T28" s="394" t="str">
        <f>IF(T27="","",T27*100/X22)</f>
        <v/>
      </c>
      <c r="U28" s="394"/>
      <c r="V28" s="394" t="str">
        <f>IF(V27="","",V27*100/X22)</f>
        <v/>
      </c>
      <c r="W28" s="394"/>
      <c r="X28" s="394" t="str">
        <f>IF(X27="","",X27*100/X22)</f>
        <v/>
      </c>
      <c r="Y28" s="394"/>
      <c r="Z28" s="56"/>
      <c r="AA28" s="56"/>
      <c r="AB28" s="80">
        <v>24</v>
      </c>
      <c r="AC28" s="99" t="str">
        <f>IF(กรอกข้อมูลทั่วไป!AG27=0,"",กรอกข้อมูลทั่วไป!AG27)</f>
        <v/>
      </c>
      <c r="AD28" s="101" t="str">
        <f>IF(กรอกข้อมูลคะแนน!C29=0,"",กรอกข้อมูลคะแนน!C29)</f>
        <v/>
      </c>
      <c r="AE28" s="101" t="str">
        <f>IF(กรอกข้อมูลคะแนน!D29=0,"",กรอกข้อมูลคะแนน!D29)</f>
        <v/>
      </c>
      <c r="AF28" s="101" t="str">
        <f>IF(กรอกข้อมูลคะแนน!E29=0,"",กรอกข้อมูลคะแนน!E29)</f>
        <v/>
      </c>
      <c r="AG28" s="101" t="str">
        <f>IF(กรอกข้อมูลคะแนน!F29=0,"",กรอกข้อมูลคะแนน!F29)</f>
        <v/>
      </c>
      <c r="AH28" s="101" t="str">
        <f>IF(กรอกข้อมูลคะแนน!G29=0,"",กรอกข้อมูลคะแนน!G29)</f>
        <v/>
      </c>
      <c r="AI28" s="101" t="str">
        <f>IF(กรอกข้อมูลคะแนน!H29=0,"",กรอกข้อมูลคะแนน!H29)</f>
        <v/>
      </c>
      <c r="AJ28" s="101" t="str">
        <f>IF(กรอกข้อมูลคะแนน!I29=0,"",กรอกข้อมูลคะแนน!I29)</f>
        <v/>
      </c>
      <c r="AK28" s="101" t="str">
        <f>IF(กรอกข้อมูลคะแนน!K29=0,"",กรอกข้อมูลคะแนน!K29)</f>
        <v/>
      </c>
      <c r="AL28" s="101" t="str">
        <f>IF(กรอกข้อมูลคะแนน!L29=0,"",กรอกข้อมูลคะแนน!L29)</f>
        <v/>
      </c>
      <c r="AM28" s="101" t="str">
        <f>IF(กรอกข้อมูลคะแนน!M29=0,"",กรอกข้อมูลคะแนน!M29)</f>
        <v/>
      </c>
      <c r="AN28" s="101" t="str">
        <f>IF(กรอกข้อมูลคะแนน!N29=0,"",กรอกข้อมูลคะแนน!N29)</f>
        <v/>
      </c>
      <c r="AO28" s="80">
        <v>24</v>
      </c>
      <c r="AP28" s="99" t="str">
        <f>IF(กรอกข้อมูลทั่วไป!AG27=0,"",กรอกข้อมูลทั่วไป!AG27)</f>
        <v/>
      </c>
      <c r="AQ28" s="101" t="str">
        <f>IF(กรอกข้อมูลคะแนน!O29=0,"",กรอกข้อมูลคะแนน!O29)</f>
        <v/>
      </c>
      <c r="AR28" s="101" t="str">
        <f>IF(กรอกข้อมูลคะแนน!P29=0,"",กรอกข้อมูลคะแนน!P29)</f>
        <v/>
      </c>
      <c r="AS28" s="101" t="str">
        <f>IF(กรอกข้อมูลคะแนน!Q29=0,"",กรอกข้อมูลคะแนน!Q29)</f>
        <v/>
      </c>
      <c r="AT28" s="101" t="str">
        <f>IF(กรอกข้อมูลคะแนน!S29=0,"",กรอกข้อมูลคะแนน!S29)</f>
        <v/>
      </c>
      <c r="AU28" s="101" t="str">
        <f>IF(กรอกข้อมูลคะแนน!T29=0,"",กรอกข้อมูลคะแนน!T29)</f>
        <v/>
      </c>
      <c r="AV28" s="101" t="str">
        <f>IF(กรอกข้อมูลคะแนน!U29=0,"",กรอกข้อมูลคะแนน!U29)</f>
        <v/>
      </c>
      <c r="AW28" s="101" t="str">
        <f>IF(กรอกข้อมูลคะแนน!V29=0,"",กรอกข้อมูลคะแนน!V29)</f>
        <v/>
      </c>
      <c r="AX28" s="101" t="str">
        <f>IF(กรอกข้อมูลคะแนน!W29=0,"",กรอกข้อมูลคะแนน!W29)</f>
        <v/>
      </c>
      <c r="AY28" s="101" t="str">
        <f>IF(กรอกข้อมูลคะแนน!X29=0,"",กรอกข้อมูลคะแนน!X29)</f>
        <v/>
      </c>
      <c r="AZ28" s="101" t="str">
        <f>IF(กรอกข้อมูลคะแนน!Y29=0,"",กรอกข้อมูลคะแนน!Y29)</f>
        <v/>
      </c>
      <c r="BA28" s="80" t="str">
        <f>IF(กรอกข้อมูลคะแนน!AA29=0,"",กรอกข้อมูลคะแนน!AA29)</f>
        <v/>
      </c>
      <c r="BB28" s="80">
        <v>24</v>
      </c>
      <c r="BC28" s="99" t="str">
        <f>IF(กรอกข้อมูลทั่วไป!AG27=0,"",กรอกข้อมูลทั่วไป!AG27)</f>
        <v/>
      </c>
      <c r="BD28" s="101" t="str">
        <f>IF(กรอกข้อมูลคะแนน!AB29=0,"",กรอกข้อมูลคะแนน!AB29)</f>
        <v/>
      </c>
      <c r="BE28" s="101" t="str">
        <f>IF(กรอกข้อมูลคะแนน!AC29=0,"",กรอกข้อมูลคะแนน!AC29)</f>
        <v/>
      </c>
      <c r="BF28" s="101" t="str">
        <f>IF(กรอกข้อมูลคะแนน!AD29=0,"",กรอกข้อมูลคะแนน!AD29)</f>
        <v/>
      </c>
      <c r="BG28" s="101" t="str">
        <f>IF(กรอกข้อมูลคะแนน!AE29=0,"",กรอกข้อมูลคะแนน!AE29)</f>
        <v/>
      </c>
      <c r="BH28" s="101" t="str">
        <f>IF(กรอกข้อมูลคะแนน!AF29=0,"",กรอกข้อมูลคะแนน!AF29)</f>
        <v/>
      </c>
      <c r="BI28" s="101" t="str">
        <f>IF(กรอกข้อมูลคะแนน!AG29=0,"",กรอกข้อมูลคะแนน!AG29)</f>
        <v/>
      </c>
      <c r="BJ28" s="101" t="str">
        <f>IF(กรอกข้อมูลคะแนน!AH29=0,"",กรอกข้อมูลคะแนน!AH29)</f>
        <v/>
      </c>
      <c r="BK28" s="101" t="str">
        <f>IF(กรอกข้อมูลคะแนน!AJ29=0,"",กรอกข้อมูลคะแนน!AJ29)</f>
        <v/>
      </c>
      <c r="BL28" s="101" t="str">
        <f>IF(กรอกข้อมูลคะแนน!AK29=0,"",กรอกข้อมูลคะแนน!AK29)</f>
        <v/>
      </c>
      <c r="BM28" s="101" t="str">
        <f>IF(กรอกข้อมูลคะแนน!AL29=0,"",กรอกข้อมูลคะแนน!AL29)</f>
        <v/>
      </c>
      <c r="BN28" s="101" t="str">
        <f>IF(กรอกข้อมูลคะแนน!AM29=0,"",กรอกข้อมูลคะแนน!AM29)</f>
        <v/>
      </c>
      <c r="BO28" s="80">
        <v>24</v>
      </c>
      <c r="BP28" s="99" t="str">
        <f t="shared" si="2"/>
        <v/>
      </c>
      <c r="BQ28" s="101" t="str">
        <f>IF(กรอกข้อมูลคะแนน!AN29=0,"",กรอกข้อมูลคะแนน!AN29)</f>
        <v/>
      </c>
      <c r="BR28" s="101" t="str">
        <f>IF(กรอกข้อมูลคะแนน!AO29=0,"",กรอกข้อมูลคะแนน!AO29)</f>
        <v/>
      </c>
      <c r="BS28" s="101" t="str">
        <f>IF(กรอกข้อมูลคะแนน!AP29=0,"",กรอกข้อมูลคะแนน!AP29)</f>
        <v/>
      </c>
      <c r="BT28" s="101" t="str">
        <f>IF(กรอกข้อมูลคะแนน!AR29=0,"",กรอกข้อมูลคะแนน!AR29)</f>
        <v/>
      </c>
      <c r="BU28" s="101" t="str">
        <f>IF(กรอกข้อมูลคะแนน!AS29=0,"",กรอกข้อมูลคะแนน!AS29)</f>
        <v/>
      </c>
      <c r="BV28" s="101" t="str">
        <f>IF(กรอกข้อมูลคะแนน!AT29=0,"",กรอกข้อมูลคะแนน!AT29)</f>
        <v/>
      </c>
      <c r="BW28" s="101" t="str">
        <f>IF(กรอกข้อมูลคะแนน!AU29=0,"",กรอกข้อมูลคะแนน!AU29)</f>
        <v/>
      </c>
      <c r="BX28" s="101" t="str">
        <f>IF(กรอกข้อมูลคะแนน!AV29=0,"",กรอกข้อมูลคะแนน!AV29)</f>
        <v/>
      </c>
      <c r="BY28" s="101" t="str">
        <f>IF(กรอกข้อมูลคะแนน!AW29=0,"",กรอกข้อมูลคะแนน!AW29)</f>
        <v/>
      </c>
      <c r="BZ28" s="101" t="str">
        <f>IF(กรอกข้อมูลคะแนน!AX29=0,"",กรอกข้อมูลคะแนน!AX29)</f>
        <v/>
      </c>
      <c r="CA28" s="80" t="str">
        <f>IF(กรอกข้อมูลคะแนน!AZ29=0,"",กรอกข้อมูลคะแนน!AZ29)</f>
        <v/>
      </c>
      <c r="CB28" s="80">
        <v>24</v>
      </c>
      <c r="CC28" s="68" t="str">
        <f>IF(กรอกข้อมูลคะแนน!BA29=0,"",กรอกข้อมูลคะแนน!BA29)</f>
        <v/>
      </c>
      <c r="CD28" s="68" t="str">
        <f>IF(กรอกข้อมูลคะแนน!BB29=0,"",กรอกข้อมูลคะแนน!BB29)</f>
        <v/>
      </c>
      <c r="CE28" s="143" t="str">
        <f>IF(กรอกข้อมูลคะแนน!BD29=0,"",กรอกข้อมูลคะแนน!BD29)</f>
        <v/>
      </c>
      <c r="CF28" s="143" t="str">
        <f>IF(กรอกข้อมูลคะแนน!BC29=0,"",กรอกข้อมูลคะแนน!BC29)</f>
        <v/>
      </c>
      <c r="CG28" s="143" t="str">
        <f t="shared" si="0"/>
        <v/>
      </c>
      <c r="CH28" s="143" t="str">
        <f>IF(กรอกข้อมูลคะแนน!BH29=0,"",กรอกข้อมูลคะแนน!BH29)</f>
        <v/>
      </c>
      <c r="CI28" s="143" t="str">
        <f>IF(กรอกข้อมูลคะแนน!BF29=0,"",กรอกข้อมูลคะแนน!BF29)</f>
        <v/>
      </c>
      <c r="CJ28" s="143" t="str">
        <f t="shared" si="3"/>
        <v/>
      </c>
      <c r="CK28" s="81" t="str">
        <f t="shared" si="4"/>
        <v/>
      </c>
      <c r="CL28" s="80" t="str">
        <f t="shared" si="5"/>
        <v/>
      </c>
      <c r="CM28" s="81" t="str">
        <f>IF(กรอกข้อมูลคะแนน!BG29=0,"",กรอกข้อมูลคะแนน!BG29)</f>
        <v/>
      </c>
      <c r="CN28" s="133" t="str">
        <f t="shared" si="1"/>
        <v/>
      </c>
      <c r="CO28" s="68" t="str">
        <f>IF(CN28="","",IF(CN28="ร","ร",VLOOKUP(CN28,ช่วงคะแนน!$H$8:$I$15,2)))</f>
        <v/>
      </c>
      <c r="CP28" s="5"/>
      <c r="CQ28" s="80">
        <v>24</v>
      </c>
      <c r="CR28" s="68" t="str">
        <f>IF(กรอกข้อมูลคะแนน!CD29=0,"",กรอกข้อมูลคะแนน!CD29)</f>
        <v/>
      </c>
      <c r="CS28" s="68" t="str">
        <f>IF(กรอกข้อมูลคะแนน!CE29=0,"",กรอกข้อมูลคะแนน!CE29)</f>
        <v/>
      </c>
      <c r="CT28" s="68" t="str">
        <f>IF(กรอกข้อมูลคะแนน!CF29=0,"",กรอกข้อมูลคะแนน!CF29)</f>
        <v/>
      </c>
      <c r="CU28" s="68" t="str">
        <f>IF(กรอกข้อมูลคะแนน!CG29=0,"",กรอกข้อมูลคะแนน!CG29)</f>
        <v/>
      </c>
      <c r="CV28" s="68" t="str">
        <f>IF(กรอกข้อมูลคะแนน!CH29=0,"",กรอกข้อมูลคะแนน!CH29)</f>
        <v/>
      </c>
      <c r="CW28" s="68" t="str">
        <f>IF(กรอกข้อมูลคะแนน!CI29=0,"",กรอกข้อมูลคะแนน!CI29)</f>
        <v/>
      </c>
      <c r="CX28" s="68" t="str">
        <f>IF(กรอกข้อมูลคะแนน!CJ29=0,"",กรอกข้อมูลคะแนน!CJ29)</f>
        <v/>
      </c>
      <c r="CY28" s="68" t="str">
        <f>IF(กรอกข้อมูลคะแนน!CK29=0,"",กรอกข้อมูลคะแนน!CK29)</f>
        <v/>
      </c>
      <c r="CZ28" s="95" t="str">
        <f t="shared" si="6"/>
        <v/>
      </c>
      <c r="DA28" s="96"/>
      <c r="DB28" s="80">
        <v>24</v>
      </c>
      <c r="DC28" s="97" t="str">
        <f>IF(กรอกข้อมูลคะแนน!CM29=0,"",กรอกข้อมูลคะแนน!CM29)</f>
        <v/>
      </c>
      <c r="DD28" s="97" t="str">
        <f>IF(กรอกข้อมูลคะแนน!CN29=0,"",กรอกข้อมูลคะแนน!CN29)</f>
        <v/>
      </c>
      <c r="DE28" s="97" t="str">
        <f>IF(กรอกข้อมูลคะแนน!CO29=0,"",กรอกข้อมูลคะแนน!CO29)</f>
        <v/>
      </c>
      <c r="DF28" s="97" t="str">
        <f>IF(กรอกข้อมูลคะแนน!CP29=0,"",กรอกข้อมูลคะแนน!CP29)</f>
        <v/>
      </c>
      <c r="DG28" s="104" t="str">
        <f>IF(กรอกข้อมูลคะแนน!CQ29=0,"",กรอกข้อมูลคะแนน!CQ29)</f>
        <v/>
      </c>
      <c r="DH28" s="97" t="str">
        <f>IF(กรอกข้อมูลคะแนน!CR29=0,"",กรอกข้อมูลคะแนน!CR29)</f>
        <v/>
      </c>
      <c r="DI28" s="97" t="str">
        <f>IF(กรอกข้อมูลคะแนน!CS29=0,"",กรอกข้อมูลคะแนน!CS29)</f>
        <v/>
      </c>
      <c r="DJ28" s="97" t="str">
        <f>IF(กรอกข้อมูลคะแนน!CT29=0,"",กรอกข้อมูลคะแนน!CT29)</f>
        <v/>
      </c>
      <c r="DK28" s="97" t="str">
        <f>IF(กรอกข้อมูลคะแนน!CU29=0,"",กรอกข้อมูลคะแนน!CU29)</f>
        <v/>
      </c>
      <c r="DL28" s="104" t="str">
        <f>IF(กรอกข้อมูลคะแนน!CV29=0,"",กรอกข้อมูลคะแนน!CV29)</f>
        <v/>
      </c>
      <c r="DM28" s="97" t="str">
        <f>IF(กรอกข้อมูลคะแนน!CW29=0,"",กรอกข้อมูลคะแนน!CW29)</f>
        <v/>
      </c>
      <c r="DN28" s="97" t="str">
        <f>IF(กรอกข้อมูลคะแนน!CX29=0,"",กรอกข้อมูลคะแนน!CX29)</f>
        <v/>
      </c>
      <c r="DO28" s="97" t="str">
        <f>IF(กรอกข้อมูลคะแนน!CY29=0,"",กรอกข้อมูลคะแนน!CY29)</f>
        <v/>
      </c>
      <c r="DP28" s="97" t="str">
        <f>IF(กรอกข้อมูลคะแนน!CZ29=0,"",กรอกข้อมูลคะแนน!CZ29)</f>
        <v/>
      </c>
      <c r="DQ28" s="98" t="str">
        <f>IF(กรอกข้อมูลคะแนน!DA29=0,"",กรอกข้อมูลคะแนน!DA29)</f>
        <v/>
      </c>
      <c r="DR28" s="95" t="str">
        <f>IF(กรอกข้อมูลคะแนน!DB29=0,"",IF(กรอกข้อมูลคะแนน!DB29="ร","ร",IF(กรอกข้อมูลคะแนน!DB29&gt;7.9,3,IF(กรอกข้อมูลคะแนน!DB29&gt;5.9,2,IF(กรอกข้อมูลคะแนน!DB29&gt;4.9,1,0)))))</f>
        <v/>
      </c>
    </row>
    <row r="29" spans="1:122" ht="16.5" customHeight="1" x14ac:dyDescent="0.3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80">
        <v>25</v>
      </c>
      <c r="AC29" s="99" t="str">
        <f>IF(กรอกข้อมูลทั่วไป!AG28=0,"",กรอกข้อมูลทั่วไป!AG28)</f>
        <v/>
      </c>
      <c r="AD29" s="101" t="str">
        <f>IF(กรอกข้อมูลคะแนน!C30=0,"",กรอกข้อมูลคะแนน!C30)</f>
        <v/>
      </c>
      <c r="AE29" s="101" t="str">
        <f>IF(กรอกข้อมูลคะแนน!D30=0,"",กรอกข้อมูลคะแนน!D30)</f>
        <v/>
      </c>
      <c r="AF29" s="101" t="str">
        <f>IF(กรอกข้อมูลคะแนน!E30=0,"",กรอกข้อมูลคะแนน!E30)</f>
        <v/>
      </c>
      <c r="AG29" s="101" t="str">
        <f>IF(กรอกข้อมูลคะแนน!F30=0,"",กรอกข้อมูลคะแนน!F30)</f>
        <v/>
      </c>
      <c r="AH29" s="101" t="str">
        <f>IF(กรอกข้อมูลคะแนน!G30=0,"",กรอกข้อมูลคะแนน!G30)</f>
        <v/>
      </c>
      <c r="AI29" s="101" t="str">
        <f>IF(กรอกข้อมูลคะแนน!H30=0,"",กรอกข้อมูลคะแนน!H30)</f>
        <v/>
      </c>
      <c r="AJ29" s="101" t="str">
        <f>IF(กรอกข้อมูลคะแนน!I30=0,"",กรอกข้อมูลคะแนน!I30)</f>
        <v/>
      </c>
      <c r="AK29" s="101" t="str">
        <f>IF(กรอกข้อมูลคะแนน!K30=0,"",กรอกข้อมูลคะแนน!K30)</f>
        <v/>
      </c>
      <c r="AL29" s="101" t="str">
        <f>IF(กรอกข้อมูลคะแนน!L30=0,"",กรอกข้อมูลคะแนน!L30)</f>
        <v/>
      </c>
      <c r="AM29" s="101" t="str">
        <f>IF(กรอกข้อมูลคะแนน!M30=0,"",กรอกข้อมูลคะแนน!M30)</f>
        <v/>
      </c>
      <c r="AN29" s="101" t="str">
        <f>IF(กรอกข้อมูลคะแนน!N30=0,"",กรอกข้อมูลคะแนน!N30)</f>
        <v/>
      </c>
      <c r="AO29" s="80">
        <v>25</v>
      </c>
      <c r="AP29" s="99" t="str">
        <f>IF(กรอกข้อมูลทั่วไป!AG28=0,"",กรอกข้อมูลทั่วไป!AG28)</f>
        <v/>
      </c>
      <c r="AQ29" s="101" t="str">
        <f>IF(กรอกข้อมูลคะแนน!O30=0,"",กรอกข้อมูลคะแนน!O30)</f>
        <v/>
      </c>
      <c r="AR29" s="101" t="str">
        <f>IF(กรอกข้อมูลคะแนน!P30=0,"",กรอกข้อมูลคะแนน!P30)</f>
        <v/>
      </c>
      <c r="AS29" s="101" t="str">
        <f>IF(กรอกข้อมูลคะแนน!Q30=0,"",กรอกข้อมูลคะแนน!Q30)</f>
        <v/>
      </c>
      <c r="AT29" s="101" t="str">
        <f>IF(กรอกข้อมูลคะแนน!S30=0,"",กรอกข้อมูลคะแนน!S30)</f>
        <v/>
      </c>
      <c r="AU29" s="101" t="str">
        <f>IF(กรอกข้อมูลคะแนน!T30=0,"",กรอกข้อมูลคะแนน!T30)</f>
        <v/>
      </c>
      <c r="AV29" s="101" t="str">
        <f>IF(กรอกข้อมูลคะแนน!U30=0,"",กรอกข้อมูลคะแนน!U30)</f>
        <v/>
      </c>
      <c r="AW29" s="101" t="str">
        <f>IF(กรอกข้อมูลคะแนน!V30=0,"",กรอกข้อมูลคะแนน!V30)</f>
        <v/>
      </c>
      <c r="AX29" s="101" t="str">
        <f>IF(กรอกข้อมูลคะแนน!W30=0,"",กรอกข้อมูลคะแนน!W30)</f>
        <v/>
      </c>
      <c r="AY29" s="101" t="str">
        <f>IF(กรอกข้อมูลคะแนน!X30=0,"",กรอกข้อมูลคะแนน!X30)</f>
        <v/>
      </c>
      <c r="AZ29" s="101" t="str">
        <f>IF(กรอกข้อมูลคะแนน!Y30=0,"",กรอกข้อมูลคะแนน!Y30)</f>
        <v/>
      </c>
      <c r="BA29" s="80" t="str">
        <f>IF(กรอกข้อมูลคะแนน!AA30=0,"",กรอกข้อมูลคะแนน!AA30)</f>
        <v/>
      </c>
      <c r="BB29" s="80">
        <v>25</v>
      </c>
      <c r="BC29" s="99" t="str">
        <f>IF(กรอกข้อมูลทั่วไป!AG28=0,"",กรอกข้อมูลทั่วไป!AG28)</f>
        <v/>
      </c>
      <c r="BD29" s="101" t="str">
        <f>IF(กรอกข้อมูลคะแนน!AB30=0,"",กรอกข้อมูลคะแนน!AB30)</f>
        <v/>
      </c>
      <c r="BE29" s="101" t="str">
        <f>IF(กรอกข้อมูลคะแนน!AC30=0,"",กรอกข้อมูลคะแนน!AC30)</f>
        <v/>
      </c>
      <c r="BF29" s="101" t="str">
        <f>IF(กรอกข้อมูลคะแนน!AD30=0,"",กรอกข้อมูลคะแนน!AD30)</f>
        <v/>
      </c>
      <c r="BG29" s="101" t="str">
        <f>IF(กรอกข้อมูลคะแนน!AE30=0,"",กรอกข้อมูลคะแนน!AE30)</f>
        <v/>
      </c>
      <c r="BH29" s="101" t="str">
        <f>IF(กรอกข้อมูลคะแนน!AF30=0,"",กรอกข้อมูลคะแนน!AF30)</f>
        <v/>
      </c>
      <c r="BI29" s="101" t="str">
        <f>IF(กรอกข้อมูลคะแนน!AG30=0,"",กรอกข้อมูลคะแนน!AG30)</f>
        <v/>
      </c>
      <c r="BJ29" s="101" t="str">
        <f>IF(กรอกข้อมูลคะแนน!AH30=0,"",กรอกข้อมูลคะแนน!AH30)</f>
        <v/>
      </c>
      <c r="BK29" s="101" t="str">
        <f>IF(กรอกข้อมูลคะแนน!AJ30=0,"",กรอกข้อมูลคะแนน!AJ30)</f>
        <v/>
      </c>
      <c r="BL29" s="101" t="str">
        <f>IF(กรอกข้อมูลคะแนน!AK30=0,"",กรอกข้อมูลคะแนน!AK30)</f>
        <v/>
      </c>
      <c r="BM29" s="101" t="str">
        <f>IF(กรอกข้อมูลคะแนน!AL30=0,"",กรอกข้อมูลคะแนน!AL30)</f>
        <v/>
      </c>
      <c r="BN29" s="101" t="str">
        <f>IF(กรอกข้อมูลคะแนน!AM30=0,"",กรอกข้อมูลคะแนน!AM30)</f>
        <v/>
      </c>
      <c r="BO29" s="80">
        <v>25</v>
      </c>
      <c r="BP29" s="99" t="str">
        <f t="shared" si="2"/>
        <v/>
      </c>
      <c r="BQ29" s="101" t="str">
        <f>IF(กรอกข้อมูลคะแนน!AN30=0,"",กรอกข้อมูลคะแนน!AN30)</f>
        <v/>
      </c>
      <c r="BR29" s="101" t="str">
        <f>IF(กรอกข้อมูลคะแนน!AO30=0,"",กรอกข้อมูลคะแนน!AO30)</f>
        <v/>
      </c>
      <c r="BS29" s="101" t="str">
        <f>IF(กรอกข้อมูลคะแนน!AP30=0,"",กรอกข้อมูลคะแนน!AP30)</f>
        <v/>
      </c>
      <c r="BT29" s="101" t="str">
        <f>IF(กรอกข้อมูลคะแนน!AR30=0,"",กรอกข้อมูลคะแนน!AR30)</f>
        <v/>
      </c>
      <c r="BU29" s="101" t="str">
        <f>IF(กรอกข้อมูลคะแนน!AS30=0,"",กรอกข้อมูลคะแนน!AS30)</f>
        <v/>
      </c>
      <c r="BV29" s="101" t="str">
        <f>IF(กรอกข้อมูลคะแนน!AT30=0,"",กรอกข้อมูลคะแนน!AT30)</f>
        <v/>
      </c>
      <c r="BW29" s="101" t="str">
        <f>IF(กรอกข้อมูลคะแนน!AU30=0,"",กรอกข้อมูลคะแนน!AU30)</f>
        <v/>
      </c>
      <c r="BX29" s="101" t="str">
        <f>IF(กรอกข้อมูลคะแนน!AV30=0,"",กรอกข้อมูลคะแนน!AV30)</f>
        <v/>
      </c>
      <c r="BY29" s="101" t="str">
        <f>IF(กรอกข้อมูลคะแนน!AW30=0,"",กรอกข้อมูลคะแนน!AW30)</f>
        <v/>
      </c>
      <c r="BZ29" s="101" t="str">
        <f>IF(กรอกข้อมูลคะแนน!AX30=0,"",กรอกข้อมูลคะแนน!AX30)</f>
        <v/>
      </c>
      <c r="CA29" s="80" t="str">
        <f>IF(กรอกข้อมูลคะแนน!AZ30=0,"",กรอกข้อมูลคะแนน!AZ30)</f>
        <v/>
      </c>
      <c r="CB29" s="80">
        <v>25</v>
      </c>
      <c r="CC29" s="68" t="str">
        <f>IF(กรอกข้อมูลคะแนน!BA30=0,"",กรอกข้อมูลคะแนน!BA30)</f>
        <v/>
      </c>
      <c r="CD29" s="68" t="str">
        <f>IF(กรอกข้อมูลคะแนน!BB30=0,"",กรอกข้อมูลคะแนน!BB30)</f>
        <v/>
      </c>
      <c r="CE29" s="143" t="str">
        <f>IF(กรอกข้อมูลคะแนน!BD30=0,"",กรอกข้อมูลคะแนน!BD30)</f>
        <v/>
      </c>
      <c r="CF29" s="143" t="str">
        <f>IF(กรอกข้อมูลคะแนน!BC30=0,"",กรอกข้อมูลคะแนน!BC30)</f>
        <v/>
      </c>
      <c r="CG29" s="143" t="str">
        <f t="shared" si="0"/>
        <v/>
      </c>
      <c r="CH29" s="143" t="str">
        <f>IF(กรอกข้อมูลคะแนน!BH30=0,"",กรอกข้อมูลคะแนน!BH30)</f>
        <v/>
      </c>
      <c r="CI29" s="143" t="str">
        <f>IF(กรอกข้อมูลคะแนน!BF30=0,"",กรอกข้อมูลคะแนน!BF30)</f>
        <v/>
      </c>
      <c r="CJ29" s="143" t="str">
        <f t="shared" si="3"/>
        <v/>
      </c>
      <c r="CK29" s="81" t="str">
        <f t="shared" si="4"/>
        <v/>
      </c>
      <c r="CL29" s="80" t="str">
        <f t="shared" si="5"/>
        <v/>
      </c>
      <c r="CM29" s="81" t="str">
        <f>IF(กรอกข้อมูลคะแนน!BG30=0,"",กรอกข้อมูลคะแนน!BG30)</f>
        <v/>
      </c>
      <c r="CN29" s="133" t="str">
        <f t="shared" si="1"/>
        <v/>
      </c>
      <c r="CO29" s="68" t="str">
        <f>IF(CN29="","",IF(CN29="ร","ร",VLOOKUP(CN29,ช่วงคะแนน!$H$8:$I$15,2)))</f>
        <v/>
      </c>
      <c r="CP29" s="5"/>
      <c r="CQ29" s="80">
        <v>25</v>
      </c>
      <c r="CR29" s="68" t="str">
        <f>IF(กรอกข้อมูลคะแนน!CD30=0,"",กรอกข้อมูลคะแนน!CD30)</f>
        <v/>
      </c>
      <c r="CS29" s="68" t="str">
        <f>IF(กรอกข้อมูลคะแนน!CE30=0,"",กรอกข้อมูลคะแนน!CE30)</f>
        <v/>
      </c>
      <c r="CT29" s="68" t="str">
        <f>IF(กรอกข้อมูลคะแนน!CF30=0,"",กรอกข้อมูลคะแนน!CF30)</f>
        <v/>
      </c>
      <c r="CU29" s="68" t="str">
        <f>IF(กรอกข้อมูลคะแนน!CG30=0,"",กรอกข้อมูลคะแนน!CG30)</f>
        <v/>
      </c>
      <c r="CV29" s="68" t="str">
        <f>IF(กรอกข้อมูลคะแนน!CH30=0,"",กรอกข้อมูลคะแนน!CH30)</f>
        <v/>
      </c>
      <c r="CW29" s="68" t="str">
        <f>IF(กรอกข้อมูลคะแนน!CI30=0,"",กรอกข้อมูลคะแนน!CI30)</f>
        <v/>
      </c>
      <c r="CX29" s="68" t="str">
        <f>IF(กรอกข้อมูลคะแนน!CJ30=0,"",กรอกข้อมูลคะแนน!CJ30)</f>
        <v/>
      </c>
      <c r="CY29" s="68" t="str">
        <f>IF(กรอกข้อมูลคะแนน!CK30=0,"",กรอกข้อมูลคะแนน!CK30)</f>
        <v/>
      </c>
      <c r="CZ29" s="95" t="str">
        <f t="shared" si="6"/>
        <v/>
      </c>
      <c r="DA29" s="96"/>
      <c r="DB29" s="80">
        <v>25</v>
      </c>
      <c r="DC29" s="97" t="str">
        <f>IF(กรอกข้อมูลคะแนน!CM30=0,"",กรอกข้อมูลคะแนน!CM30)</f>
        <v/>
      </c>
      <c r="DD29" s="97" t="str">
        <f>IF(กรอกข้อมูลคะแนน!CN30=0,"",กรอกข้อมูลคะแนน!CN30)</f>
        <v/>
      </c>
      <c r="DE29" s="97" t="str">
        <f>IF(กรอกข้อมูลคะแนน!CO30=0,"",กรอกข้อมูลคะแนน!CO30)</f>
        <v/>
      </c>
      <c r="DF29" s="97" t="str">
        <f>IF(กรอกข้อมูลคะแนน!CP30=0,"",กรอกข้อมูลคะแนน!CP30)</f>
        <v/>
      </c>
      <c r="DG29" s="104" t="str">
        <f>IF(กรอกข้อมูลคะแนน!CQ30=0,"",กรอกข้อมูลคะแนน!CQ30)</f>
        <v/>
      </c>
      <c r="DH29" s="97" t="str">
        <f>IF(กรอกข้อมูลคะแนน!CR30=0,"",กรอกข้อมูลคะแนน!CR30)</f>
        <v/>
      </c>
      <c r="DI29" s="97" t="str">
        <f>IF(กรอกข้อมูลคะแนน!CS30=0,"",กรอกข้อมูลคะแนน!CS30)</f>
        <v/>
      </c>
      <c r="DJ29" s="97" t="str">
        <f>IF(กรอกข้อมูลคะแนน!CT30=0,"",กรอกข้อมูลคะแนน!CT30)</f>
        <v/>
      </c>
      <c r="DK29" s="97" t="str">
        <f>IF(กรอกข้อมูลคะแนน!CU30=0,"",กรอกข้อมูลคะแนน!CU30)</f>
        <v/>
      </c>
      <c r="DL29" s="104" t="str">
        <f>IF(กรอกข้อมูลคะแนน!CV30=0,"",กรอกข้อมูลคะแนน!CV30)</f>
        <v/>
      </c>
      <c r="DM29" s="97" t="str">
        <f>IF(กรอกข้อมูลคะแนน!CW30=0,"",กรอกข้อมูลคะแนน!CW30)</f>
        <v/>
      </c>
      <c r="DN29" s="97" t="str">
        <f>IF(กรอกข้อมูลคะแนน!CX30=0,"",กรอกข้อมูลคะแนน!CX30)</f>
        <v/>
      </c>
      <c r="DO29" s="97" t="str">
        <f>IF(กรอกข้อมูลคะแนน!CY30=0,"",กรอกข้อมูลคะแนน!CY30)</f>
        <v/>
      </c>
      <c r="DP29" s="97" t="str">
        <f>IF(กรอกข้อมูลคะแนน!CZ30=0,"",กรอกข้อมูลคะแนน!CZ30)</f>
        <v/>
      </c>
      <c r="DQ29" s="98" t="str">
        <f>IF(กรอกข้อมูลคะแนน!DA30=0,"",กรอกข้อมูลคะแนน!DA30)</f>
        <v/>
      </c>
      <c r="DR29" s="95" t="str">
        <f>IF(กรอกข้อมูลคะแนน!DB30=0,"",IF(กรอกข้อมูลคะแนน!DB30="ร","ร",IF(กรอกข้อมูลคะแนน!DB30&gt;7.9,3,IF(กรอกข้อมูลคะแนน!DB30&gt;5.9,2,IF(กรอกข้อมูลคะแนน!DB30&gt;4.9,1,0)))))</f>
        <v/>
      </c>
    </row>
    <row r="30" spans="1:122" ht="17.100000000000001" customHeight="1" x14ac:dyDescent="0.3">
      <c r="A30" s="69" t="s">
        <v>123</v>
      </c>
      <c r="B30" s="56"/>
      <c r="C30" s="56"/>
      <c r="D30" s="56"/>
      <c r="E30" s="56"/>
      <c r="F30" s="56"/>
      <c r="G30" s="56"/>
      <c r="H30" s="56"/>
      <c r="I30" s="62"/>
      <c r="J30" s="56"/>
      <c r="K30" s="56"/>
      <c r="L30" s="56"/>
      <c r="M30" s="56"/>
      <c r="N30" s="56"/>
      <c r="O30" s="56"/>
      <c r="P30" s="69" t="s">
        <v>75</v>
      </c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80">
        <v>26</v>
      </c>
      <c r="AC30" s="99" t="str">
        <f>IF(กรอกข้อมูลทั่วไป!AG29=0,"",กรอกข้อมูลทั่วไป!AG29)</f>
        <v/>
      </c>
      <c r="AD30" s="101" t="str">
        <f>IF(กรอกข้อมูลคะแนน!C31=0,"",กรอกข้อมูลคะแนน!C31)</f>
        <v/>
      </c>
      <c r="AE30" s="101" t="str">
        <f>IF(กรอกข้อมูลคะแนน!D31=0,"",กรอกข้อมูลคะแนน!D31)</f>
        <v/>
      </c>
      <c r="AF30" s="101" t="str">
        <f>IF(กรอกข้อมูลคะแนน!E31=0,"",กรอกข้อมูลคะแนน!E31)</f>
        <v/>
      </c>
      <c r="AG30" s="101" t="str">
        <f>IF(กรอกข้อมูลคะแนน!F31=0,"",กรอกข้อมูลคะแนน!F31)</f>
        <v/>
      </c>
      <c r="AH30" s="101" t="str">
        <f>IF(กรอกข้อมูลคะแนน!G31=0,"",กรอกข้อมูลคะแนน!G31)</f>
        <v/>
      </c>
      <c r="AI30" s="101" t="str">
        <f>IF(กรอกข้อมูลคะแนน!H31=0,"",กรอกข้อมูลคะแนน!H31)</f>
        <v/>
      </c>
      <c r="AJ30" s="101" t="str">
        <f>IF(กรอกข้อมูลคะแนน!I31=0,"",กรอกข้อมูลคะแนน!I31)</f>
        <v/>
      </c>
      <c r="AK30" s="101" t="str">
        <f>IF(กรอกข้อมูลคะแนน!K31=0,"",กรอกข้อมูลคะแนน!K31)</f>
        <v/>
      </c>
      <c r="AL30" s="101" t="str">
        <f>IF(กรอกข้อมูลคะแนน!L31=0,"",กรอกข้อมูลคะแนน!L31)</f>
        <v/>
      </c>
      <c r="AM30" s="101" t="str">
        <f>IF(กรอกข้อมูลคะแนน!M31=0,"",กรอกข้อมูลคะแนน!M31)</f>
        <v/>
      </c>
      <c r="AN30" s="101" t="str">
        <f>IF(กรอกข้อมูลคะแนน!N31=0,"",กรอกข้อมูลคะแนน!N31)</f>
        <v/>
      </c>
      <c r="AO30" s="80">
        <v>26</v>
      </c>
      <c r="AP30" s="99" t="str">
        <f>IF(กรอกข้อมูลทั่วไป!AG29=0,"",กรอกข้อมูลทั่วไป!AG29)</f>
        <v/>
      </c>
      <c r="AQ30" s="101" t="str">
        <f>IF(กรอกข้อมูลคะแนน!O31=0,"",กรอกข้อมูลคะแนน!O31)</f>
        <v/>
      </c>
      <c r="AR30" s="101" t="str">
        <f>IF(กรอกข้อมูลคะแนน!P31=0,"",กรอกข้อมูลคะแนน!P31)</f>
        <v/>
      </c>
      <c r="AS30" s="101" t="str">
        <f>IF(กรอกข้อมูลคะแนน!Q31=0,"",กรอกข้อมูลคะแนน!Q31)</f>
        <v/>
      </c>
      <c r="AT30" s="101" t="str">
        <f>IF(กรอกข้อมูลคะแนน!S31=0,"",กรอกข้อมูลคะแนน!S31)</f>
        <v/>
      </c>
      <c r="AU30" s="101" t="str">
        <f>IF(กรอกข้อมูลคะแนน!T31=0,"",กรอกข้อมูลคะแนน!T31)</f>
        <v/>
      </c>
      <c r="AV30" s="101" t="str">
        <f>IF(กรอกข้อมูลคะแนน!U31=0,"",กรอกข้อมูลคะแนน!U31)</f>
        <v/>
      </c>
      <c r="AW30" s="101" t="str">
        <f>IF(กรอกข้อมูลคะแนน!V31=0,"",กรอกข้อมูลคะแนน!V31)</f>
        <v/>
      </c>
      <c r="AX30" s="101" t="str">
        <f>IF(กรอกข้อมูลคะแนน!W31=0,"",กรอกข้อมูลคะแนน!W31)</f>
        <v/>
      </c>
      <c r="AY30" s="101" t="str">
        <f>IF(กรอกข้อมูลคะแนน!X31=0,"",กรอกข้อมูลคะแนน!X31)</f>
        <v/>
      </c>
      <c r="AZ30" s="101" t="str">
        <f>IF(กรอกข้อมูลคะแนน!Y31=0,"",กรอกข้อมูลคะแนน!Y31)</f>
        <v/>
      </c>
      <c r="BA30" s="80" t="str">
        <f>IF(กรอกข้อมูลคะแนน!AA31=0,"",กรอกข้อมูลคะแนน!AA31)</f>
        <v/>
      </c>
      <c r="BB30" s="80">
        <v>26</v>
      </c>
      <c r="BC30" s="99" t="str">
        <f>IF(กรอกข้อมูลทั่วไป!AG29=0,"",กรอกข้อมูลทั่วไป!AG29)</f>
        <v/>
      </c>
      <c r="BD30" s="101" t="str">
        <f>IF(กรอกข้อมูลคะแนน!AB31=0,"",กรอกข้อมูลคะแนน!AB31)</f>
        <v/>
      </c>
      <c r="BE30" s="101" t="str">
        <f>IF(กรอกข้อมูลคะแนน!AC31=0,"",กรอกข้อมูลคะแนน!AC31)</f>
        <v/>
      </c>
      <c r="BF30" s="101" t="str">
        <f>IF(กรอกข้อมูลคะแนน!AD31=0,"",กรอกข้อมูลคะแนน!AD31)</f>
        <v/>
      </c>
      <c r="BG30" s="101" t="str">
        <f>IF(กรอกข้อมูลคะแนน!AE31=0,"",กรอกข้อมูลคะแนน!AE31)</f>
        <v/>
      </c>
      <c r="BH30" s="101" t="str">
        <f>IF(กรอกข้อมูลคะแนน!AF31=0,"",กรอกข้อมูลคะแนน!AF31)</f>
        <v/>
      </c>
      <c r="BI30" s="101" t="str">
        <f>IF(กรอกข้อมูลคะแนน!AG31=0,"",กรอกข้อมูลคะแนน!AG31)</f>
        <v/>
      </c>
      <c r="BJ30" s="101" t="str">
        <f>IF(กรอกข้อมูลคะแนน!AH31=0,"",กรอกข้อมูลคะแนน!AH31)</f>
        <v/>
      </c>
      <c r="BK30" s="101" t="str">
        <f>IF(กรอกข้อมูลคะแนน!AJ31=0,"",กรอกข้อมูลคะแนน!AJ31)</f>
        <v/>
      </c>
      <c r="BL30" s="101" t="str">
        <f>IF(กรอกข้อมูลคะแนน!AK31=0,"",กรอกข้อมูลคะแนน!AK31)</f>
        <v/>
      </c>
      <c r="BM30" s="101" t="str">
        <f>IF(กรอกข้อมูลคะแนน!AL31=0,"",กรอกข้อมูลคะแนน!AL31)</f>
        <v/>
      </c>
      <c r="BN30" s="101" t="str">
        <f>IF(กรอกข้อมูลคะแนน!AM31=0,"",กรอกข้อมูลคะแนน!AM31)</f>
        <v/>
      </c>
      <c r="BO30" s="80">
        <v>26</v>
      </c>
      <c r="BP30" s="99" t="str">
        <f t="shared" si="2"/>
        <v/>
      </c>
      <c r="BQ30" s="101" t="str">
        <f>IF(กรอกข้อมูลคะแนน!AN31=0,"",กรอกข้อมูลคะแนน!AN31)</f>
        <v/>
      </c>
      <c r="BR30" s="101" t="str">
        <f>IF(กรอกข้อมูลคะแนน!AO31=0,"",กรอกข้อมูลคะแนน!AO31)</f>
        <v/>
      </c>
      <c r="BS30" s="101" t="str">
        <f>IF(กรอกข้อมูลคะแนน!AP31=0,"",กรอกข้อมูลคะแนน!AP31)</f>
        <v/>
      </c>
      <c r="BT30" s="101" t="str">
        <f>IF(กรอกข้อมูลคะแนน!AR31=0,"",กรอกข้อมูลคะแนน!AR31)</f>
        <v/>
      </c>
      <c r="BU30" s="101" t="str">
        <f>IF(กรอกข้อมูลคะแนน!AS31=0,"",กรอกข้อมูลคะแนน!AS31)</f>
        <v/>
      </c>
      <c r="BV30" s="101" t="str">
        <f>IF(กรอกข้อมูลคะแนน!AT31=0,"",กรอกข้อมูลคะแนน!AT31)</f>
        <v/>
      </c>
      <c r="BW30" s="101" t="str">
        <f>IF(กรอกข้อมูลคะแนน!AU31=0,"",กรอกข้อมูลคะแนน!AU31)</f>
        <v/>
      </c>
      <c r="BX30" s="101" t="str">
        <f>IF(กรอกข้อมูลคะแนน!AV31=0,"",กรอกข้อมูลคะแนน!AV31)</f>
        <v/>
      </c>
      <c r="BY30" s="101" t="str">
        <f>IF(กรอกข้อมูลคะแนน!AW31=0,"",กรอกข้อมูลคะแนน!AW31)</f>
        <v/>
      </c>
      <c r="BZ30" s="101" t="str">
        <f>IF(กรอกข้อมูลคะแนน!AX31=0,"",กรอกข้อมูลคะแนน!AX31)</f>
        <v/>
      </c>
      <c r="CA30" s="80" t="str">
        <f>IF(กรอกข้อมูลคะแนน!AZ31=0,"",กรอกข้อมูลคะแนน!AZ31)</f>
        <v/>
      </c>
      <c r="CB30" s="80">
        <v>26</v>
      </c>
      <c r="CC30" s="68" t="str">
        <f>IF(กรอกข้อมูลคะแนน!BA31=0,"",กรอกข้อมูลคะแนน!BA31)</f>
        <v/>
      </c>
      <c r="CD30" s="68" t="str">
        <f>IF(กรอกข้อมูลคะแนน!BB31=0,"",กรอกข้อมูลคะแนน!BB31)</f>
        <v/>
      </c>
      <c r="CE30" s="143" t="str">
        <f>IF(กรอกข้อมูลคะแนน!BD31=0,"",กรอกข้อมูลคะแนน!BD31)</f>
        <v/>
      </c>
      <c r="CF30" s="143" t="str">
        <f>IF(กรอกข้อมูลคะแนน!BC31=0,"",กรอกข้อมูลคะแนน!BC31)</f>
        <v/>
      </c>
      <c r="CG30" s="143" t="str">
        <f t="shared" si="0"/>
        <v/>
      </c>
      <c r="CH30" s="143" t="str">
        <f>IF(กรอกข้อมูลคะแนน!BH31=0,"",กรอกข้อมูลคะแนน!BH31)</f>
        <v/>
      </c>
      <c r="CI30" s="143" t="str">
        <f>IF(กรอกข้อมูลคะแนน!BF31=0,"",กรอกข้อมูลคะแนน!BF31)</f>
        <v/>
      </c>
      <c r="CJ30" s="143" t="str">
        <f t="shared" si="3"/>
        <v/>
      </c>
      <c r="CK30" s="81" t="str">
        <f t="shared" si="4"/>
        <v/>
      </c>
      <c r="CL30" s="80" t="str">
        <f t="shared" si="5"/>
        <v/>
      </c>
      <c r="CM30" s="81" t="str">
        <f>IF(กรอกข้อมูลคะแนน!BG31=0,"",กรอกข้อมูลคะแนน!BG31)</f>
        <v/>
      </c>
      <c r="CN30" s="133" t="str">
        <f t="shared" si="1"/>
        <v/>
      </c>
      <c r="CO30" s="68" t="str">
        <f>IF(CN30="","",IF(CN30="ร","ร",VLOOKUP(CN30,ช่วงคะแนน!$H$8:$I$15,2)))</f>
        <v/>
      </c>
      <c r="CP30" s="5"/>
      <c r="CQ30" s="80">
        <v>26</v>
      </c>
      <c r="CR30" s="68" t="str">
        <f>IF(กรอกข้อมูลคะแนน!CD31=0,"",กรอกข้อมูลคะแนน!CD31)</f>
        <v/>
      </c>
      <c r="CS30" s="68" t="str">
        <f>IF(กรอกข้อมูลคะแนน!CE31=0,"",กรอกข้อมูลคะแนน!CE31)</f>
        <v/>
      </c>
      <c r="CT30" s="68" t="str">
        <f>IF(กรอกข้อมูลคะแนน!CF31=0,"",กรอกข้อมูลคะแนน!CF31)</f>
        <v/>
      </c>
      <c r="CU30" s="68" t="str">
        <f>IF(กรอกข้อมูลคะแนน!CG31=0,"",กรอกข้อมูลคะแนน!CG31)</f>
        <v/>
      </c>
      <c r="CV30" s="68" t="str">
        <f>IF(กรอกข้อมูลคะแนน!CH31=0,"",กรอกข้อมูลคะแนน!CH31)</f>
        <v/>
      </c>
      <c r="CW30" s="68" t="str">
        <f>IF(กรอกข้อมูลคะแนน!CI31=0,"",กรอกข้อมูลคะแนน!CI31)</f>
        <v/>
      </c>
      <c r="CX30" s="68" t="str">
        <f>IF(กรอกข้อมูลคะแนน!CJ31=0,"",กรอกข้อมูลคะแนน!CJ31)</f>
        <v/>
      </c>
      <c r="CY30" s="68" t="str">
        <f>IF(กรอกข้อมูลคะแนน!CK31=0,"",กรอกข้อมูลคะแนน!CK31)</f>
        <v/>
      </c>
      <c r="CZ30" s="95" t="str">
        <f t="shared" si="6"/>
        <v/>
      </c>
      <c r="DA30" s="96"/>
      <c r="DB30" s="80">
        <v>26</v>
      </c>
      <c r="DC30" s="97" t="str">
        <f>IF(กรอกข้อมูลคะแนน!CM31=0,"",กรอกข้อมูลคะแนน!CM31)</f>
        <v/>
      </c>
      <c r="DD30" s="97" t="str">
        <f>IF(กรอกข้อมูลคะแนน!CN31=0,"",กรอกข้อมูลคะแนน!CN31)</f>
        <v/>
      </c>
      <c r="DE30" s="97" t="str">
        <f>IF(กรอกข้อมูลคะแนน!CO31=0,"",กรอกข้อมูลคะแนน!CO31)</f>
        <v/>
      </c>
      <c r="DF30" s="97" t="str">
        <f>IF(กรอกข้อมูลคะแนน!CP31=0,"",กรอกข้อมูลคะแนน!CP31)</f>
        <v/>
      </c>
      <c r="DG30" s="104" t="str">
        <f>IF(กรอกข้อมูลคะแนน!CQ31=0,"",กรอกข้อมูลคะแนน!CQ31)</f>
        <v/>
      </c>
      <c r="DH30" s="97" t="str">
        <f>IF(กรอกข้อมูลคะแนน!CR31=0,"",กรอกข้อมูลคะแนน!CR31)</f>
        <v/>
      </c>
      <c r="DI30" s="97" t="str">
        <f>IF(กรอกข้อมูลคะแนน!CS31=0,"",กรอกข้อมูลคะแนน!CS31)</f>
        <v/>
      </c>
      <c r="DJ30" s="97" t="str">
        <f>IF(กรอกข้อมูลคะแนน!CT31=0,"",กรอกข้อมูลคะแนน!CT31)</f>
        <v/>
      </c>
      <c r="DK30" s="97" t="str">
        <f>IF(กรอกข้อมูลคะแนน!CU31=0,"",กรอกข้อมูลคะแนน!CU31)</f>
        <v/>
      </c>
      <c r="DL30" s="104" t="str">
        <f>IF(กรอกข้อมูลคะแนน!CV31=0,"",กรอกข้อมูลคะแนน!CV31)</f>
        <v/>
      </c>
      <c r="DM30" s="97" t="str">
        <f>IF(กรอกข้อมูลคะแนน!CW31=0,"",กรอกข้อมูลคะแนน!CW31)</f>
        <v/>
      </c>
      <c r="DN30" s="97" t="str">
        <f>IF(กรอกข้อมูลคะแนน!CX31=0,"",กรอกข้อมูลคะแนน!CX31)</f>
        <v/>
      </c>
      <c r="DO30" s="97" t="str">
        <f>IF(กรอกข้อมูลคะแนน!CY31=0,"",กรอกข้อมูลคะแนน!CY31)</f>
        <v/>
      </c>
      <c r="DP30" s="97" t="str">
        <f>IF(กรอกข้อมูลคะแนน!CZ31=0,"",กรอกข้อมูลคะแนน!CZ31)</f>
        <v/>
      </c>
      <c r="DQ30" s="98" t="str">
        <f>IF(กรอกข้อมูลคะแนน!DA31=0,"",กรอกข้อมูลคะแนน!DA31)</f>
        <v/>
      </c>
      <c r="DR30" s="95" t="str">
        <f>IF(กรอกข้อมูลคะแนน!DB31=0,"",IF(กรอกข้อมูลคะแนน!DB31="ร","ร",IF(กรอกข้อมูลคะแนน!DB31&gt;7.9,3,IF(กรอกข้อมูลคะแนน!DB31&gt;5.9,2,IF(กรอกข้อมูลคะแนน!DB31&gt;4.9,1,0)))))</f>
        <v/>
      </c>
    </row>
    <row r="31" spans="1:122" ht="17.100000000000001" customHeight="1" x14ac:dyDescent="0.3">
      <c r="A31" s="63" t="s">
        <v>133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80">
        <v>27</v>
      </c>
      <c r="AC31" s="99" t="str">
        <f>IF(กรอกข้อมูลทั่วไป!AG30=0,"",กรอกข้อมูลทั่วไป!AG30)</f>
        <v/>
      </c>
      <c r="AD31" s="101" t="str">
        <f>IF(กรอกข้อมูลคะแนน!C32=0,"",กรอกข้อมูลคะแนน!C32)</f>
        <v/>
      </c>
      <c r="AE31" s="101" t="str">
        <f>IF(กรอกข้อมูลคะแนน!D32=0,"",กรอกข้อมูลคะแนน!D32)</f>
        <v/>
      </c>
      <c r="AF31" s="101" t="str">
        <f>IF(กรอกข้อมูลคะแนน!E32=0,"",กรอกข้อมูลคะแนน!E32)</f>
        <v/>
      </c>
      <c r="AG31" s="101" t="str">
        <f>IF(กรอกข้อมูลคะแนน!F32=0,"",กรอกข้อมูลคะแนน!F32)</f>
        <v/>
      </c>
      <c r="AH31" s="101" t="str">
        <f>IF(กรอกข้อมูลคะแนน!G32=0,"",กรอกข้อมูลคะแนน!G32)</f>
        <v/>
      </c>
      <c r="AI31" s="101" t="str">
        <f>IF(กรอกข้อมูลคะแนน!H32=0,"",กรอกข้อมูลคะแนน!H32)</f>
        <v/>
      </c>
      <c r="AJ31" s="101" t="str">
        <f>IF(กรอกข้อมูลคะแนน!I32=0,"",กรอกข้อมูลคะแนน!I32)</f>
        <v/>
      </c>
      <c r="AK31" s="101" t="str">
        <f>IF(กรอกข้อมูลคะแนน!K32=0,"",กรอกข้อมูลคะแนน!K32)</f>
        <v/>
      </c>
      <c r="AL31" s="101" t="str">
        <f>IF(กรอกข้อมูลคะแนน!L32=0,"",กรอกข้อมูลคะแนน!L32)</f>
        <v/>
      </c>
      <c r="AM31" s="101" t="str">
        <f>IF(กรอกข้อมูลคะแนน!M32=0,"",กรอกข้อมูลคะแนน!M32)</f>
        <v/>
      </c>
      <c r="AN31" s="101" t="str">
        <f>IF(กรอกข้อมูลคะแนน!N32=0,"",กรอกข้อมูลคะแนน!N32)</f>
        <v/>
      </c>
      <c r="AO31" s="80">
        <v>27</v>
      </c>
      <c r="AP31" s="99" t="str">
        <f>IF(กรอกข้อมูลทั่วไป!AG30=0,"",กรอกข้อมูลทั่วไป!AG30)</f>
        <v/>
      </c>
      <c r="AQ31" s="101" t="str">
        <f>IF(กรอกข้อมูลคะแนน!O32=0,"",กรอกข้อมูลคะแนน!O32)</f>
        <v/>
      </c>
      <c r="AR31" s="101" t="str">
        <f>IF(กรอกข้อมูลคะแนน!P32=0,"",กรอกข้อมูลคะแนน!P32)</f>
        <v/>
      </c>
      <c r="AS31" s="101" t="str">
        <f>IF(กรอกข้อมูลคะแนน!Q32=0,"",กรอกข้อมูลคะแนน!Q32)</f>
        <v/>
      </c>
      <c r="AT31" s="101" t="str">
        <f>IF(กรอกข้อมูลคะแนน!S32=0,"",กรอกข้อมูลคะแนน!S32)</f>
        <v/>
      </c>
      <c r="AU31" s="101" t="str">
        <f>IF(กรอกข้อมูลคะแนน!T32=0,"",กรอกข้อมูลคะแนน!T32)</f>
        <v/>
      </c>
      <c r="AV31" s="101" t="str">
        <f>IF(กรอกข้อมูลคะแนน!U32=0,"",กรอกข้อมูลคะแนน!U32)</f>
        <v/>
      </c>
      <c r="AW31" s="101" t="str">
        <f>IF(กรอกข้อมูลคะแนน!V32=0,"",กรอกข้อมูลคะแนน!V32)</f>
        <v/>
      </c>
      <c r="AX31" s="101" t="str">
        <f>IF(กรอกข้อมูลคะแนน!W32=0,"",กรอกข้อมูลคะแนน!W32)</f>
        <v/>
      </c>
      <c r="AY31" s="101" t="str">
        <f>IF(กรอกข้อมูลคะแนน!X32=0,"",กรอกข้อมูลคะแนน!X32)</f>
        <v/>
      </c>
      <c r="AZ31" s="101" t="str">
        <f>IF(กรอกข้อมูลคะแนน!Y32=0,"",กรอกข้อมูลคะแนน!Y32)</f>
        <v/>
      </c>
      <c r="BA31" s="80" t="str">
        <f>IF(กรอกข้อมูลคะแนน!AA32=0,"",กรอกข้อมูลคะแนน!AA32)</f>
        <v/>
      </c>
      <c r="BB31" s="80">
        <v>27</v>
      </c>
      <c r="BC31" s="99" t="str">
        <f>IF(กรอกข้อมูลทั่วไป!AG30=0,"",กรอกข้อมูลทั่วไป!AG30)</f>
        <v/>
      </c>
      <c r="BD31" s="101" t="str">
        <f>IF(กรอกข้อมูลคะแนน!AB32=0,"",กรอกข้อมูลคะแนน!AB32)</f>
        <v/>
      </c>
      <c r="BE31" s="101" t="str">
        <f>IF(กรอกข้อมูลคะแนน!AC32=0,"",กรอกข้อมูลคะแนน!AC32)</f>
        <v/>
      </c>
      <c r="BF31" s="101" t="str">
        <f>IF(กรอกข้อมูลคะแนน!AD32=0,"",กรอกข้อมูลคะแนน!AD32)</f>
        <v/>
      </c>
      <c r="BG31" s="101" t="str">
        <f>IF(กรอกข้อมูลคะแนน!AE32=0,"",กรอกข้อมูลคะแนน!AE32)</f>
        <v/>
      </c>
      <c r="BH31" s="101" t="str">
        <f>IF(กรอกข้อมูลคะแนน!AF32=0,"",กรอกข้อมูลคะแนน!AF32)</f>
        <v/>
      </c>
      <c r="BI31" s="101" t="str">
        <f>IF(กรอกข้อมูลคะแนน!AG32=0,"",กรอกข้อมูลคะแนน!AG32)</f>
        <v/>
      </c>
      <c r="BJ31" s="101" t="str">
        <f>IF(กรอกข้อมูลคะแนน!AH32=0,"",กรอกข้อมูลคะแนน!AH32)</f>
        <v/>
      </c>
      <c r="BK31" s="101" t="str">
        <f>IF(กรอกข้อมูลคะแนน!AJ32=0,"",กรอกข้อมูลคะแนน!AJ32)</f>
        <v/>
      </c>
      <c r="BL31" s="101" t="str">
        <f>IF(กรอกข้อมูลคะแนน!AK32=0,"",กรอกข้อมูลคะแนน!AK32)</f>
        <v/>
      </c>
      <c r="BM31" s="101" t="str">
        <f>IF(กรอกข้อมูลคะแนน!AL32=0,"",กรอกข้อมูลคะแนน!AL32)</f>
        <v/>
      </c>
      <c r="BN31" s="101" t="str">
        <f>IF(กรอกข้อมูลคะแนน!AM32=0,"",กรอกข้อมูลคะแนน!AM32)</f>
        <v/>
      </c>
      <c r="BO31" s="80">
        <v>27</v>
      </c>
      <c r="BP31" s="99" t="str">
        <f t="shared" si="2"/>
        <v/>
      </c>
      <c r="BQ31" s="101" t="str">
        <f>IF(กรอกข้อมูลคะแนน!AN32=0,"",กรอกข้อมูลคะแนน!AN32)</f>
        <v/>
      </c>
      <c r="BR31" s="101" t="str">
        <f>IF(กรอกข้อมูลคะแนน!AO32=0,"",กรอกข้อมูลคะแนน!AO32)</f>
        <v/>
      </c>
      <c r="BS31" s="101" t="str">
        <f>IF(กรอกข้อมูลคะแนน!AP32=0,"",กรอกข้อมูลคะแนน!AP32)</f>
        <v/>
      </c>
      <c r="BT31" s="101" t="str">
        <f>IF(กรอกข้อมูลคะแนน!AR32=0,"",กรอกข้อมูลคะแนน!AR32)</f>
        <v/>
      </c>
      <c r="BU31" s="101" t="str">
        <f>IF(กรอกข้อมูลคะแนน!AS32=0,"",กรอกข้อมูลคะแนน!AS32)</f>
        <v/>
      </c>
      <c r="BV31" s="101" t="str">
        <f>IF(กรอกข้อมูลคะแนน!AT32=0,"",กรอกข้อมูลคะแนน!AT32)</f>
        <v/>
      </c>
      <c r="BW31" s="101" t="str">
        <f>IF(กรอกข้อมูลคะแนน!AU32=0,"",กรอกข้อมูลคะแนน!AU32)</f>
        <v/>
      </c>
      <c r="BX31" s="101" t="str">
        <f>IF(กรอกข้อมูลคะแนน!AV32=0,"",กรอกข้อมูลคะแนน!AV32)</f>
        <v/>
      </c>
      <c r="BY31" s="101" t="str">
        <f>IF(กรอกข้อมูลคะแนน!AW32=0,"",กรอกข้อมูลคะแนน!AW32)</f>
        <v/>
      </c>
      <c r="BZ31" s="101" t="str">
        <f>IF(กรอกข้อมูลคะแนน!AX32=0,"",กรอกข้อมูลคะแนน!AX32)</f>
        <v/>
      </c>
      <c r="CA31" s="80" t="str">
        <f>IF(กรอกข้อมูลคะแนน!AZ32=0,"",กรอกข้อมูลคะแนน!AZ32)</f>
        <v/>
      </c>
      <c r="CB31" s="80">
        <v>27</v>
      </c>
      <c r="CC31" s="68" t="str">
        <f>IF(กรอกข้อมูลคะแนน!BA32=0,"",กรอกข้อมูลคะแนน!BA32)</f>
        <v/>
      </c>
      <c r="CD31" s="68" t="str">
        <f>IF(กรอกข้อมูลคะแนน!BB32=0,"",กรอกข้อมูลคะแนน!BB32)</f>
        <v/>
      </c>
      <c r="CE31" s="143" t="str">
        <f>IF(กรอกข้อมูลคะแนน!BD32=0,"",กรอกข้อมูลคะแนน!BD32)</f>
        <v/>
      </c>
      <c r="CF31" s="143" t="str">
        <f>IF(กรอกข้อมูลคะแนน!BC32=0,"",กรอกข้อมูลคะแนน!BC32)</f>
        <v/>
      </c>
      <c r="CG31" s="143" t="str">
        <f t="shared" si="0"/>
        <v/>
      </c>
      <c r="CH31" s="143" t="str">
        <f>IF(กรอกข้อมูลคะแนน!BH32=0,"",กรอกข้อมูลคะแนน!BH32)</f>
        <v/>
      </c>
      <c r="CI31" s="143" t="str">
        <f>IF(กรอกข้อมูลคะแนน!BF32=0,"",กรอกข้อมูลคะแนน!BF32)</f>
        <v/>
      </c>
      <c r="CJ31" s="143" t="str">
        <f t="shared" si="3"/>
        <v/>
      </c>
      <c r="CK31" s="81" t="str">
        <f t="shared" si="4"/>
        <v/>
      </c>
      <c r="CL31" s="80" t="str">
        <f t="shared" si="5"/>
        <v/>
      </c>
      <c r="CM31" s="81" t="str">
        <f>IF(กรอกข้อมูลคะแนน!BG32=0,"",กรอกข้อมูลคะแนน!BG32)</f>
        <v/>
      </c>
      <c r="CN31" s="133" t="str">
        <f t="shared" si="1"/>
        <v/>
      </c>
      <c r="CO31" s="68" t="str">
        <f>IF(CN31="","",IF(CN31="ร","ร",VLOOKUP(CN31,ช่วงคะแนน!$H$8:$I$15,2)))</f>
        <v/>
      </c>
      <c r="CP31" s="5"/>
      <c r="CQ31" s="80">
        <v>27</v>
      </c>
      <c r="CR31" s="68" t="str">
        <f>IF(กรอกข้อมูลคะแนน!CD32=0,"",กรอกข้อมูลคะแนน!CD32)</f>
        <v/>
      </c>
      <c r="CS31" s="68" t="str">
        <f>IF(กรอกข้อมูลคะแนน!CE32=0,"",กรอกข้อมูลคะแนน!CE32)</f>
        <v/>
      </c>
      <c r="CT31" s="68" t="str">
        <f>IF(กรอกข้อมูลคะแนน!CF32=0,"",กรอกข้อมูลคะแนน!CF32)</f>
        <v/>
      </c>
      <c r="CU31" s="68" t="str">
        <f>IF(กรอกข้อมูลคะแนน!CG32=0,"",กรอกข้อมูลคะแนน!CG32)</f>
        <v/>
      </c>
      <c r="CV31" s="68" t="str">
        <f>IF(กรอกข้อมูลคะแนน!CH32=0,"",กรอกข้อมูลคะแนน!CH32)</f>
        <v/>
      </c>
      <c r="CW31" s="68" t="str">
        <f>IF(กรอกข้อมูลคะแนน!CI32=0,"",กรอกข้อมูลคะแนน!CI32)</f>
        <v/>
      </c>
      <c r="CX31" s="68" t="str">
        <f>IF(กรอกข้อมูลคะแนน!CJ32=0,"",กรอกข้อมูลคะแนน!CJ32)</f>
        <v/>
      </c>
      <c r="CY31" s="68" t="str">
        <f>IF(กรอกข้อมูลคะแนน!CK32=0,"",กรอกข้อมูลคะแนน!CK32)</f>
        <v/>
      </c>
      <c r="CZ31" s="95" t="str">
        <f t="shared" si="6"/>
        <v/>
      </c>
      <c r="DA31" s="96"/>
      <c r="DB31" s="80">
        <v>27</v>
      </c>
      <c r="DC31" s="97" t="str">
        <f>IF(กรอกข้อมูลคะแนน!CM32=0,"",กรอกข้อมูลคะแนน!CM32)</f>
        <v/>
      </c>
      <c r="DD31" s="97" t="str">
        <f>IF(กรอกข้อมูลคะแนน!CN32=0,"",กรอกข้อมูลคะแนน!CN32)</f>
        <v/>
      </c>
      <c r="DE31" s="97" t="str">
        <f>IF(กรอกข้อมูลคะแนน!CO32=0,"",กรอกข้อมูลคะแนน!CO32)</f>
        <v/>
      </c>
      <c r="DF31" s="97" t="str">
        <f>IF(กรอกข้อมูลคะแนน!CP32=0,"",กรอกข้อมูลคะแนน!CP32)</f>
        <v/>
      </c>
      <c r="DG31" s="104" t="str">
        <f>IF(กรอกข้อมูลคะแนน!CQ32=0,"",กรอกข้อมูลคะแนน!CQ32)</f>
        <v/>
      </c>
      <c r="DH31" s="97" t="str">
        <f>IF(กรอกข้อมูลคะแนน!CR32=0,"",กรอกข้อมูลคะแนน!CR32)</f>
        <v/>
      </c>
      <c r="DI31" s="97" t="str">
        <f>IF(กรอกข้อมูลคะแนน!CS32=0,"",กรอกข้อมูลคะแนน!CS32)</f>
        <v/>
      </c>
      <c r="DJ31" s="97" t="str">
        <f>IF(กรอกข้อมูลคะแนน!CT32=0,"",กรอกข้อมูลคะแนน!CT32)</f>
        <v/>
      </c>
      <c r="DK31" s="97" t="str">
        <f>IF(กรอกข้อมูลคะแนน!CU32=0,"",กรอกข้อมูลคะแนน!CU32)</f>
        <v/>
      </c>
      <c r="DL31" s="104" t="str">
        <f>IF(กรอกข้อมูลคะแนน!CV32=0,"",กรอกข้อมูลคะแนน!CV32)</f>
        <v/>
      </c>
      <c r="DM31" s="97" t="str">
        <f>IF(กรอกข้อมูลคะแนน!CW32=0,"",กรอกข้อมูลคะแนน!CW32)</f>
        <v/>
      </c>
      <c r="DN31" s="97" t="str">
        <f>IF(กรอกข้อมูลคะแนน!CX32=0,"",กรอกข้อมูลคะแนน!CX32)</f>
        <v/>
      </c>
      <c r="DO31" s="97" t="str">
        <f>IF(กรอกข้อมูลคะแนน!CY32=0,"",กรอกข้อมูลคะแนน!CY32)</f>
        <v/>
      </c>
      <c r="DP31" s="97" t="str">
        <f>IF(กรอกข้อมูลคะแนน!CZ32=0,"",กรอกข้อมูลคะแนน!CZ32)</f>
        <v/>
      </c>
      <c r="DQ31" s="98" t="str">
        <f>IF(กรอกข้อมูลคะแนน!DA32=0,"",กรอกข้อมูลคะแนน!DA32)</f>
        <v/>
      </c>
      <c r="DR31" s="95" t="str">
        <f>IF(กรอกข้อมูลคะแนน!DB32=0,"",IF(กรอกข้อมูลคะแนน!DB32="ร","ร",IF(กรอกข้อมูลคะแนน!DB32&gt;7.9,3,IF(กรอกข้อมูลคะแนน!DB32&gt;5.9,2,IF(กรอกข้อมูลคะแนน!DB32&gt;4.9,1,0)))))</f>
        <v/>
      </c>
    </row>
    <row r="32" spans="1:122" ht="17.100000000000001" customHeight="1" x14ac:dyDescent="0.3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69" t="s">
        <v>119</v>
      </c>
      <c r="Q32" s="56"/>
      <c r="R32" s="56"/>
      <c r="S32" s="56"/>
      <c r="T32" s="56"/>
      <c r="U32" s="56"/>
      <c r="V32" s="56"/>
      <c r="W32" s="62"/>
      <c r="X32" s="56"/>
      <c r="Y32" s="56"/>
      <c r="Z32" s="56"/>
      <c r="AA32" s="56"/>
      <c r="AB32" s="80">
        <v>28</v>
      </c>
      <c r="AC32" s="99" t="str">
        <f>IF(กรอกข้อมูลทั่วไป!AG31=0,"",กรอกข้อมูลทั่วไป!AG31)</f>
        <v/>
      </c>
      <c r="AD32" s="101" t="str">
        <f>IF(กรอกข้อมูลคะแนน!C33=0,"",กรอกข้อมูลคะแนน!C33)</f>
        <v/>
      </c>
      <c r="AE32" s="101" t="str">
        <f>IF(กรอกข้อมูลคะแนน!D33=0,"",กรอกข้อมูลคะแนน!D33)</f>
        <v/>
      </c>
      <c r="AF32" s="101" t="str">
        <f>IF(กรอกข้อมูลคะแนน!E33=0,"",กรอกข้อมูลคะแนน!E33)</f>
        <v/>
      </c>
      <c r="AG32" s="101" t="str">
        <f>IF(กรอกข้อมูลคะแนน!F33=0,"",กรอกข้อมูลคะแนน!F33)</f>
        <v/>
      </c>
      <c r="AH32" s="101" t="str">
        <f>IF(กรอกข้อมูลคะแนน!G33=0,"",กรอกข้อมูลคะแนน!G33)</f>
        <v/>
      </c>
      <c r="AI32" s="101" t="str">
        <f>IF(กรอกข้อมูลคะแนน!H33=0,"",กรอกข้อมูลคะแนน!H33)</f>
        <v/>
      </c>
      <c r="AJ32" s="101" t="str">
        <f>IF(กรอกข้อมูลคะแนน!I33=0,"",กรอกข้อมูลคะแนน!I33)</f>
        <v/>
      </c>
      <c r="AK32" s="101" t="str">
        <f>IF(กรอกข้อมูลคะแนน!K33=0,"",กรอกข้อมูลคะแนน!K33)</f>
        <v/>
      </c>
      <c r="AL32" s="101" t="str">
        <f>IF(กรอกข้อมูลคะแนน!L33=0,"",กรอกข้อมูลคะแนน!L33)</f>
        <v/>
      </c>
      <c r="AM32" s="101" t="str">
        <f>IF(กรอกข้อมูลคะแนน!M33=0,"",กรอกข้อมูลคะแนน!M33)</f>
        <v/>
      </c>
      <c r="AN32" s="101" t="str">
        <f>IF(กรอกข้อมูลคะแนน!N33=0,"",กรอกข้อมูลคะแนน!N33)</f>
        <v/>
      </c>
      <c r="AO32" s="80">
        <v>28</v>
      </c>
      <c r="AP32" s="99" t="str">
        <f>IF(กรอกข้อมูลทั่วไป!AG31=0,"",กรอกข้อมูลทั่วไป!AG31)</f>
        <v/>
      </c>
      <c r="AQ32" s="101" t="str">
        <f>IF(กรอกข้อมูลคะแนน!O33=0,"",กรอกข้อมูลคะแนน!O33)</f>
        <v/>
      </c>
      <c r="AR32" s="101" t="str">
        <f>IF(กรอกข้อมูลคะแนน!P33=0,"",กรอกข้อมูลคะแนน!P33)</f>
        <v/>
      </c>
      <c r="AS32" s="101" t="str">
        <f>IF(กรอกข้อมูลคะแนน!Q33=0,"",กรอกข้อมูลคะแนน!Q33)</f>
        <v/>
      </c>
      <c r="AT32" s="101" t="str">
        <f>IF(กรอกข้อมูลคะแนน!S33=0,"",กรอกข้อมูลคะแนน!S33)</f>
        <v/>
      </c>
      <c r="AU32" s="101" t="str">
        <f>IF(กรอกข้อมูลคะแนน!T33=0,"",กรอกข้อมูลคะแนน!T33)</f>
        <v/>
      </c>
      <c r="AV32" s="101" t="str">
        <f>IF(กรอกข้อมูลคะแนน!U33=0,"",กรอกข้อมูลคะแนน!U33)</f>
        <v/>
      </c>
      <c r="AW32" s="101" t="str">
        <f>IF(กรอกข้อมูลคะแนน!V33=0,"",กรอกข้อมูลคะแนน!V33)</f>
        <v/>
      </c>
      <c r="AX32" s="101" t="str">
        <f>IF(กรอกข้อมูลคะแนน!W33=0,"",กรอกข้อมูลคะแนน!W33)</f>
        <v/>
      </c>
      <c r="AY32" s="101" t="str">
        <f>IF(กรอกข้อมูลคะแนน!X33=0,"",กรอกข้อมูลคะแนน!X33)</f>
        <v/>
      </c>
      <c r="AZ32" s="101" t="str">
        <f>IF(กรอกข้อมูลคะแนน!Y33=0,"",กรอกข้อมูลคะแนน!Y33)</f>
        <v/>
      </c>
      <c r="BA32" s="80" t="str">
        <f>IF(กรอกข้อมูลคะแนน!AA33=0,"",กรอกข้อมูลคะแนน!AA33)</f>
        <v/>
      </c>
      <c r="BB32" s="80">
        <v>28</v>
      </c>
      <c r="BC32" s="99" t="str">
        <f>IF(กรอกข้อมูลทั่วไป!AG31=0,"",กรอกข้อมูลทั่วไป!AG31)</f>
        <v/>
      </c>
      <c r="BD32" s="101" t="str">
        <f>IF(กรอกข้อมูลคะแนน!AB33=0,"",กรอกข้อมูลคะแนน!AB33)</f>
        <v/>
      </c>
      <c r="BE32" s="101" t="str">
        <f>IF(กรอกข้อมูลคะแนน!AC33=0,"",กรอกข้อมูลคะแนน!AC33)</f>
        <v/>
      </c>
      <c r="BF32" s="101" t="str">
        <f>IF(กรอกข้อมูลคะแนน!AD33=0,"",กรอกข้อมูลคะแนน!AD33)</f>
        <v/>
      </c>
      <c r="BG32" s="101" t="str">
        <f>IF(กรอกข้อมูลคะแนน!AE33=0,"",กรอกข้อมูลคะแนน!AE33)</f>
        <v/>
      </c>
      <c r="BH32" s="101" t="str">
        <f>IF(กรอกข้อมูลคะแนน!AF33=0,"",กรอกข้อมูลคะแนน!AF33)</f>
        <v/>
      </c>
      <c r="BI32" s="101" t="str">
        <f>IF(กรอกข้อมูลคะแนน!AG33=0,"",กรอกข้อมูลคะแนน!AG33)</f>
        <v/>
      </c>
      <c r="BJ32" s="101" t="str">
        <f>IF(กรอกข้อมูลคะแนน!AH33=0,"",กรอกข้อมูลคะแนน!AH33)</f>
        <v/>
      </c>
      <c r="BK32" s="101" t="str">
        <f>IF(กรอกข้อมูลคะแนน!AJ33=0,"",กรอกข้อมูลคะแนน!AJ33)</f>
        <v/>
      </c>
      <c r="BL32" s="101" t="str">
        <f>IF(กรอกข้อมูลคะแนน!AK33=0,"",กรอกข้อมูลคะแนน!AK33)</f>
        <v/>
      </c>
      <c r="BM32" s="101" t="str">
        <f>IF(กรอกข้อมูลคะแนน!AL33=0,"",กรอกข้อมูลคะแนน!AL33)</f>
        <v/>
      </c>
      <c r="BN32" s="101" t="str">
        <f>IF(กรอกข้อมูลคะแนน!AM33=0,"",กรอกข้อมูลคะแนน!AM33)</f>
        <v/>
      </c>
      <c r="BO32" s="80">
        <v>28</v>
      </c>
      <c r="BP32" s="99" t="str">
        <f t="shared" si="2"/>
        <v/>
      </c>
      <c r="BQ32" s="101" t="str">
        <f>IF(กรอกข้อมูลคะแนน!AN33=0,"",กรอกข้อมูลคะแนน!AN33)</f>
        <v/>
      </c>
      <c r="BR32" s="101" t="str">
        <f>IF(กรอกข้อมูลคะแนน!AO33=0,"",กรอกข้อมูลคะแนน!AO33)</f>
        <v/>
      </c>
      <c r="BS32" s="101" t="str">
        <f>IF(กรอกข้อมูลคะแนน!AP33=0,"",กรอกข้อมูลคะแนน!AP33)</f>
        <v/>
      </c>
      <c r="BT32" s="101" t="str">
        <f>IF(กรอกข้อมูลคะแนน!AR33=0,"",กรอกข้อมูลคะแนน!AR33)</f>
        <v/>
      </c>
      <c r="BU32" s="101" t="str">
        <f>IF(กรอกข้อมูลคะแนน!AS33=0,"",กรอกข้อมูลคะแนน!AS33)</f>
        <v/>
      </c>
      <c r="BV32" s="101" t="str">
        <f>IF(กรอกข้อมูลคะแนน!AT33=0,"",กรอกข้อมูลคะแนน!AT33)</f>
        <v/>
      </c>
      <c r="BW32" s="101" t="str">
        <f>IF(กรอกข้อมูลคะแนน!AU33=0,"",กรอกข้อมูลคะแนน!AU33)</f>
        <v/>
      </c>
      <c r="BX32" s="101" t="str">
        <f>IF(กรอกข้อมูลคะแนน!AV33=0,"",กรอกข้อมูลคะแนน!AV33)</f>
        <v/>
      </c>
      <c r="BY32" s="101" t="str">
        <f>IF(กรอกข้อมูลคะแนน!AW33=0,"",กรอกข้อมูลคะแนน!AW33)</f>
        <v/>
      </c>
      <c r="BZ32" s="101" t="str">
        <f>IF(กรอกข้อมูลคะแนน!AX33=0,"",กรอกข้อมูลคะแนน!AX33)</f>
        <v/>
      </c>
      <c r="CA32" s="80" t="str">
        <f>IF(กรอกข้อมูลคะแนน!AZ33=0,"",กรอกข้อมูลคะแนน!AZ33)</f>
        <v/>
      </c>
      <c r="CB32" s="80">
        <v>28</v>
      </c>
      <c r="CC32" s="68" t="str">
        <f>IF(กรอกข้อมูลคะแนน!BA33=0,"",กรอกข้อมูลคะแนน!BA33)</f>
        <v/>
      </c>
      <c r="CD32" s="68" t="str">
        <f>IF(กรอกข้อมูลคะแนน!BB33=0,"",กรอกข้อมูลคะแนน!BB33)</f>
        <v/>
      </c>
      <c r="CE32" s="143" t="str">
        <f>IF(กรอกข้อมูลคะแนน!BD33=0,"",กรอกข้อมูลคะแนน!BD33)</f>
        <v/>
      </c>
      <c r="CF32" s="143" t="str">
        <f>IF(กรอกข้อมูลคะแนน!BC33=0,"",กรอกข้อมูลคะแนน!BC33)</f>
        <v/>
      </c>
      <c r="CG32" s="143" t="str">
        <f t="shared" si="0"/>
        <v/>
      </c>
      <c r="CH32" s="143" t="str">
        <f>IF(กรอกข้อมูลคะแนน!BH33=0,"",กรอกข้อมูลคะแนน!BH33)</f>
        <v/>
      </c>
      <c r="CI32" s="143" t="str">
        <f>IF(กรอกข้อมูลคะแนน!BF33=0,"",กรอกข้อมูลคะแนน!BF33)</f>
        <v/>
      </c>
      <c r="CJ32" s="143" t="str">
        <f t="shared" si="3"/>
        <v/>
      </c>
      <c r="CK32" s="81" t="str">
        <f t="shared" si="4"/>
        <v/>
      </c>
      <c r="CL32" s="80" t="str">
        <f t="shared" si="5"/>
        <v/>
      </c>
      <c r="CM32" s="81" t="str">
        <f>IF(กรอกข้อมูลคะแนน!BG33=0,"",กรอกข้อมูลคะแนน!BG33)</f>
        <v/>
      </c>
      <c r="CN32" s="133" t="str">
        <f t="shared" si="1"/>
        <v/>
      </c>
      <c r="CO32" s="68" t="str">
        <f>IF(CN32="","",IF(CN32="ร","ร",VLOOKUP(CN32,ช่วงคะแนน!$H$8:$I$15,2)))</f>
        <v/>
      </c>
      <c r="CP32" s="5"/>
      <c r="CQ32" s="80">
        <v>28</v>
      </c>
      <c r="CR32" s="68" t="str">
        <f>IF(กรอกข้อมูลคะแนน!CD33=0,"",กรอกข้อมูลคะแนน!CD33)</f>
        <v/>
      </c>
      <c r="CS32" s="68" t="str">
        <f>IF(กรอกข้อมูลคะแนน!CE33=0,"",กรอกข้อมูลคะแนน!CE33)</f>
        <v/>
      </c>
      <c r="CT32" s="68" t="str">
        <f>IF(กรอกข้อมูลคะแนน!CF33=0,"",กรอกข้อมูลคะแนน!CF33)</f>
        <v/>
      </c>
      <c r="CU32" s="68" t="str">
        <f>IF(กรอกข้อมูลคะแนน!CG33=0,"",กรอกข้อมูลคะแนน!CG33)</f>
        <v/>
      </c>
      <c r="CV32" s="68" t="str">
        <f>IF(กรอกข้อมูลคะแนน!CH33=0,"",กรอกข้อมูลคะแนน!CH33)</f>
        <v/>
      </c>
      <c r="CW32" s="68" t="str">
        <f>IF(กรอกข้อมูลคะแนน!CI33=0,"",กรอกข้อมูลคะแนน!CI33)</f>
        <v/>
      </c>
      <c r="CX32" s="68" t="str">
        <f>IF(กรอกข้อมูลคะแนน!CJ33=0,"",กรอกข้อมูลคะแนน!CJ33)</f>
        <v/>
      </c>
      <c r="CY32" s="68" t="str">
        <f>IF(กรอกข้อมูลคะแนน!CK33=0,"",กรอกข้อมูลคะแนน!CK33)</f>
        <v/>
      </c>
      <c r="CZ32" s="95" t="str">
        <f t="shared" si="6"/>
        <v/>
      </c>
      <c r="DA32" s="96"/>
      <c r="DB32" s="80">
        <v>28</v>
      </c>
      <c r="DC32" s="97" t="str">
        <f>IF(กรอกข้อมูลคะแนน!CM33=0,"",กรอกข้อมูลคะแนน!CM33)</f>
        <v/>
      </c>
      <c r="DD32" s="97" t="str">
        <f>IF(กรอกข้อมูลคะแนน!CN33=0,"",กรอกข้อมูลคะแนน!CN33)</f>
        <v/>
      </c>
      <c r="DE32" s="97" t="str">
        <f>IF(กรอกข้อมูลคะแนน!CO33=0,"",กรอกข้อมูลคะแนน!CO33)</f>
        <v/>
      </c>
      <c r="DF32" s="97" t="str">
        <f>IF(กรอกข้อมูลคะแนน!CP33=0,"",กรอกข้อมูลคะแนน!CP33)</f>
        <v/>
      </c>
      <c r="DG32" s="104" t="str">
        <f>IF(กรอกข้อมูลคะแนน!CQ33=0,"",กรอกข้อมูลคะแนน!CQ33)</f>
        <v/>
      </c>
      <c r="DH32" s="97" t="str">
        <f>IF(กรอกข้อมูลคะแนน!CR33=0,"",กรอกข้อมูลคะแนน!CR33)</f>
        <v/>
      </c>
      <c r="DI32" s="97" t="str">
        <f>IF(กรอกข้อมูลคะแนน!CS33=0,"",กรอกข้อมูลคะแนน!CS33)</f>
        <v/>
      </c>
      <c r="DJ32" s="97" t="str">
        <f>IF(กรอกข้อมูลคะแนน!CT33=0,"",กรอกข้อมูลคะแนน!CT33)</f>
        <v/>
      </c>
      <c r="DK32" s="97" t="str">
        <f>IF(กรอกข้อมูลคะแนน!CU33=0,"",กรอกข้อมูลคะแนน!CU33)</f>
        <v/>
      </c>
      <c r="DL32" s="104" t="str">
        <f>IF(กรอกข้อมูลคะแนน!CV33=0,"",กรอกข้อมูลคะแนน!CV33)</f>
        <v/>
      </c>
      <c r="DM32" s="97" t="str">
        <f>IF(กรอกข้อมูลคะแนน!CW33=0,"",กรอกข้อมูลคะแนน!CW33)</f>
        <v/>
      </c>
      <c r="DN32" s="97" t="str">
        <f>IF(กรอกข้อมูลคะแนน!CX33=0,"",กรอกข้อมูลคะแนน!CX33)</f>
        <v/>
      </c>
      <c r="DO32" s="97" t="str">
        <f>IF(กรอกข้อมูลคะแนน!CY33=0,"",กรอกข้อมูลคะแนน!CY33)</f>
        <v/>
      </c>
      <c r="DP32" s="97" t="str">
        <f>IF(กรอกข้อมูลคะแนน!CZ33=0,"",กรอกข้อมูลคะแนน!CZ33)</f>
        <v/>
      </c>
      <c r="DQ32" s="98" t="str">
        <f>IF(กรอกข้อมูลคะแนน!DA33=0,"",กรอกข้อมูลคะแนน!DA33)</f>
        <v/>
      </c>
      <c r="DR32" s="95" t="str">
        <f>IF(กรอกข้อมูลคะแนน!DB33=0,"",IF(กรอกข้อมูลคะแนน!DB33="ร","ร",IF(กรอกข้อมูลคะแนน!DB33&gt;7.9,3,IF(กรอกข้อมูลคะแนน!DB33&gt;5.9,2,IF(กรอกข้อมูลคะแนน!DB33&gt;4.9,1,0)))))</f>
        <v/>
      </c>
    </row>
    <row r="33" spans="1:122" ht="17.100000000000001" customHeight="1" x14ac:dyDescent="0.4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60" t="s">
        <v>138</v>
      </c>
      <c r="Q33" s="56"/>
      <c r="R33" s="56"/>
      <c r="S33" s="56"/>
      <c r="T33" s="56"/>
      <c r="U33" s="56"/>
      <c r="Y33" s="56"/>
      <c r="Z33" s="56"/>
      <c r="AA33" s="56"/>
      <c r="AB33" s="80">
        <v>29</v>
      </c>
      <c r="AC33" s="99" t="str">
        <f>IF(กรอกข้อมูลทั่วไป!AG32=0,"",กรอกข้อมูลทั่วไป!AG32)</f>
        <v/>
      </c>
      <c r="AD33" s="101" t="str">
        <f>IF(กรอกข้อมูลคะแนน!C34=0,"",กรอกข้อมูลคะแนน!C34)</f>
        <v/>
      </c>
      <c r="AE33" s="101" t="str">
        <f>IF(กรอกข้อมูลคะแนน!D34=0,"",กรอกข้อมูลคะแนน!D34)</f>
        <v/>
      </c>
      <c r="AF33" s="101" t="str">
        <f>IF(กรอกข้อมูลคะแนน!E34=0,"",กรอกข้อมูลคะแนน!E34)</f>
        <v/>
      </c>
      <c r="AG33" s="101" t="str">
        <f>IF(กรอกข้อมูลคะแนน!F34=0,"",กรอกข้อมูลคะแนน!F34)</f>
        <v/>
      </c>
      <c r="AH33" s="101" t="str">
        <f>IF(กรอกข้อมูลคะแนน!G34=0,"",กรอกข้อมูลคะแนน!G34)</f>
        <v/>
      </c>
      <c r="AI33" s="101" t="str">
        <f>IF(กรอกข้อมูลคะแนน!H34=0,"",กรอกข้อมูลคะแนน!H34)</f>
        <v/>
      </c>
      <c r="AJ33" s="101" t="str">
        <f>IF(กรอกข้อมูลคะแนน!I34=0,"",กรอกข้อมูลคะแนน!I34)</f>
        <v/>
      </c>
      <c r="AK33" s="101" t="str">
        <f>IF(กรอกข้อมูลคะแนน!K34=0,"",กรอกข้อมูลคะแนน!K34)</f>
        <v/>
      </c>
      <c r="AL33" s="101" t="str">
        <f>IF(กรอกข้อมูลคะแนน!L34=0,"",กรอกข้อมูลคะแนน!L34)</f>
        <v/>
      </c>
      <c r="AM33" s="101" t="str">
        <f>IF(กรอกข้อมูลคะแนน!M34=0,"",กรอกข้อมูลคะแนน!M34)</f>
        <v/>
      </c>
      <c r="AN33" s="101" t="str">
        <f>IF(กรอกข้อมูลคะแนน!N34=0,"",กรอกข้อมูลคะแนน!N34)</f>
        <v/>
      </c>
      <c r="AO33" s="80">
        <v>29</v>
      </c>
      <c r="AP33" s="99" t="str">
        <f>IF(กรอกข้อมูลทั่วไป!AG32=0,"",กรอกข้อมูลทั่วไป!AG32)</f>
        <v/>
      </c>
      <c r="AQ33" s="101" t="str">
        <f>IF(กรอกข้อมูลคะแนน!O34=0,"",กรอกข้อมูลคะแนน!O34)</f>
        <v/>
      </c>
      <c r="AR33" s="101" t="str">
        <f>IF(กรอกข้อมูลคะแนน!P34=0,"",กรอกข้อมูลคะแนน!P34)</f>
        <v/>
      </c>
      <c r="AS33" s="101" t="str">
        <f>IF(กรอกข้อมูลคะแนน!Q34=0,"",กรอกข้อมูลคะแนน!Q34)</f>
        <v/>
      </c>
      <c r="AT33" s="101" t="str">
        <f>IF(กรอกข้อมูลคะแนน!S34=0,"",กรอกข้อมูลคะแนน!S34)</f>
        <v/>
      </c>
      <c r="AU33" s="101" t="str">
        <f>IF(กรอกข้อมูลคะแนน!T34=0,"",กรอกข้อมูลคะแนน!T34)</f>
        <v/>
      </c>
      <c r="AV33" s="101" t="str">
        <f>IF(กรอกข้อมูลคะแนน!U34=0,"",กรอกข้อมูลคะแนน!U34)</f>
        <v/>
      </c>
      <c r="AW33" s="101" t="str">
        <f>IF(กรอกข้อมูลคะแนน!V34=0,"",กรอกข้อมูลคะแนน!V34)</f>
        <v/>
      </c>
      <c r="AX33" s="101" t="str">
        <f>IF(กรอกข้อมูลคะแนน!W34=0,"",กรอกข้อมูลคะแนน!W34)</f>
        <v/>
      </c>
      <c r="AY33" s="101" t="str">
        <f>IF(กรอกข้อมูลคะแนน!X34=0,"",กรอกข้อมูลคะแนน!X34)</f>
        <v/>
      </c>
      <c r="AZ33" s="101" t="str">
        <f>IF(กรอกข้อมูลคะแนน!Y34=0,"",กรอกข้อมูลคะแนน!Y34)</f>
        <v/>
      </c>
      <c r="BA33" s="80" t="str">
        <f>IF(กรอกข้อมูลคะแนน!AA34=0,"",กรอกข้อมูลคะแนน!AA34)</f>
        <v/>
      </c>
      <c r="BB33" s="80">
        <v>29</v>
      </c>
      <c r="BC33" s="99" t="str">
        <f>IF(กรอกข้อมูลทั่วไป!AG32=0,"",กรอกข้อมูลทั่วไป!AG32)</f>
        <v/>
      </c>
      <c r="BD33" s="101" t="str">
        <f>IF(กรอกข้อมูลคะแนน!AB34=0,"",กรอกข้อมูลคะแนน!AB34)</f>
        <v/>
      </c>
      <c r="BE33" s="101" t="str">
        <f>IF(กรอกข้อมูลคะแนน!AC34=0,"",กรอกข้อมูลคะแนน!AC34)</f>
        <v/>
      </c>
      <c r="BF33" s="101" t="str">
        <f>IF(กรอกข้อมูลคะแนน!AD34=0,"",กรอกข้อมูลคะแนน!AD34)</f>
        <v/>
      </c>
      <c r="BG33" s="101" t="str">
        <f>IF(กรอกข้อมูลคะแนน!AE34=0,"",กรอกข้อมูลคะแนน!AE34)</f>
        <v/>
      </c>
      <c r="BH33" s="101" t="str">
        <f>IF(กรอกข้อมูลคะแนน!AF34=0,"",กรอกข้อมูลคะแนน!AF34)</f>
        <v/>
      </c>
      <c r="BI33" s="101" t="str">
        <f>IF(กรอกข้อมูลคะแนน!AG34=0,"",กรอกข้อมูลคะแนน!AG34)</f>
        <v/>
      </c>
      <c r="BJ33" s="101" t="str">
        <f>IF(กรอกข้อมูลคะแนน!AH34=0,"",กรอกข้อมูลคะแนน!AH34)</f>
        <v/>
      </c>
      <c r="BK33" s="101" t="str">
        <f>IF(กรอกข้อมูลคะแนน!AJ34=0,"",กรอกข้อมูลคะแนน!AJ34)</f>
        <v/>
      </c>
      <c r="BL33" s="101" t="str">
        <f>IF(กรอกข้อมูลคะแนน!AK34=0,"",กรอกข้อมูลคะแนน!AK34)</f>
        <v/>
      </c>
      <c r="BM33" s="101" t="str">
        <f>IF(กรอกข้อมูลคะแนน!AL34=0,"",กรอกข้อมูลคะแนน!AL34)</f>
        <v/>
      </c>
      <c r="BN33" s="101" t="str">
        <f>IF(กรอกข้อมูลคะแนน!AM34=0,"",กรอกข้อมูลคะแนน!AM34)</f>
        <v/>
      </c>
      <c r="BO33" s="80">
        <v>29</v>
      </c>
      <c r="BP33" s="99" t="str">
        <f t="shared" si="2"/>
        <v/>
      </c>
      <c r="BQ33" s="101" t="str">
        <f>IF(กรอกข้อมูลคะแนน!AN34=0,"",กรอกข้อมูลคะแนน!AN34)</f>
        <v/>
      </c>
      <c r="BR33" s="101" t="str">
        <f>IF(กรอกข้อมูลคะแนน!AO34=0,"",กรอกข้อมูลคะแนน!AO34)</f>
        <v/>
      </c>
      <c r="BS33" s="101" t="str">
        <f>IF(กรอกข้อมูลคะแนน!AP34=0,"",กรอกข้อมูลคะแนน!AP34)</f>
        <v/>
      </c>
      <c r="BT33" s="101" t="str">
        <f>IF(กรอกข้อมูลคะแนน!AR34=0,"",กรอกข้อมูลคะแนน!AR34)</f>
        <v/>
      </c>
      <c r="BU33" s="101" t="str">
        <f>IF(กรอกข้อมูลคะแนน!AS34=0,"",กรอกข้อมูลคะแนน!AS34)</f>
        <v/>
      </c>
      <c r="BV33" s="101" t="str">
        <f>IF(กรอกข้อมูลคะแนน!AT34=0,"",กรอกข้อมูลคะแนน!AT34)</f>
        <v/>
      </c>
      <c r="BW33" s="101" t="str">
        <f>IF(กรอกข้อมูลคะแนน!AU34=0,"",กรอกข้อมูลคะแนน!AU34)</f>
        <v/>
      </c>
      <c r="BX33" s="101" t="str">
        <f>IF(กรอกข้อมูลคะแนน!AV34=0,"",กรอกข้อมูลคะแนน!AV34)</f>
        <v/>
      </c>
      <c r="BY33" s="101" t="str">
        <f>IF(กรอกข้อมูลคะแนน!AW34=0,"",กรอกข้อมูลคะแนน!AW34)</f>
        <v/>
      </c>
      <c r="BZ33" s="101" t="str">
        <f>IF(กรอกข้อมูลคะแนน!AX34=0,"",กรอกข้อมูลคะแนน!AX34)</f>
        <v/>
      </c>
      <c r="CA33" s="80" t="str">
        <f>IF(กรอกข้อมูลคะแนน!AZ34=0,"",กรอกข้อมูลคะแนน!AZ34)</f>
        <v/>
      </c>
      <c r="CB33" s="80">
        <v>29</v>
      </c>
      <c r="CC33" s="68" t="str">
        <f>IF(กรอกข้อมูลคะแนน!BA34=0,"",กรอกข้อมูลคะแนน!BA34)</f>
        <v/>
      </c>
      <c r="CD33" s="68" t="str">
        <f>IF(กรอกข้อมูลคะแนน!BB34=0,"",กรอกข้อมูลคะแนน!BB34)</f>
        <v/>
      </c>
      <c r="CE33" s="143" t="str">
        <f>IF(กรอกข้อมูลคะแนน!BD34=0,"",กรอกข้อมูลคะแนน!BD34)</f>
        <v/>
      </c>
      <c r="CF33" s="143" t="str">
        <f>IF(กรอกข้อมูลคะแนน!BC34=0,"",กรอกข้อมูลคะแนน!BC34)</f>
        <v/>
      </c>
      <c r="CG33" s="143" t="str">
        <f t="shared" si="0"/>
        <v/>
      </c>
      <c r="CH33" s="143" t="str">
        <f>IF(กรอกข้อมูลคะแนน!BH34=0,"",กรอกข้อมูลคะแนน!BH34)</f>
        <v/>
      </c>
      <c r="CI33" s="143" t="str">
        <f>IF(กรอกข้อมูลคะแนน!BF34=0,"",กรอกข้อมูลคะแนน!BF34)</f>
        <v/>
      </c>
      <c r="CJ33" s="143" t="str">
        <f t="shared" si="3"/>
        <v/>
      </c>
      <c r="CK33" s="81" t="str">
        <f t="shared" si="4"/>
        <v/>
      </c>
      <c r="CL33" s="80" t="str">
        <f t="shared" si="5"/>
        <v/>
      </c>
      <c r="CM33" s="81" t="str">
        <f>IF(กรอกข้อมูลคะแนน!BG34=0,"",กรอกข้อมูลคะแนน!BG34)</f>
        <v/>
      </c>
      <c r="CN33" s="133" t="str">
        <f t="shared" si="1"/>
        <v/>
      </c>
      <c r="CO33" s="68" t="str">
        <f>IF(CN33="","",IF(CN33="ร","ร",VLOOKUP(CN33,ช่วงคะแนน!$H$8:$I$15,2)))</f>
        <v/>
      </c>
      <c r="CP33" s="5"/>
      <c r="CQ33" s="80">
        <v>29</v>
      </c>
      <c r="CR33" s="68" t="str">
        <f>IF(กรอกข้อมูลคะแนน!CD34=0,"",กรอกข้อมูลคะแนน!CD34)</f>
        <v/>
      </c>
      <c r="CS33" s="68" t="str">
        <f>IF(กรอกข้อมูลคะแนน!CE34=0,"",กรอกข้อมูลคะแนน!CE34)</f>
        <v/>
      </c>
      <c r="CT33" s="68" t="str">
        <f>IF(กรอกข้อมูลคะแนน!CF34=0,"",กรอกข้อมูลคะแนน!CF34)</f>
        <v/>
      </c>
      <c r="CU33" s="68" t="str">
        <f>IF(กรอกข้อมูลคะแนน!CG34=0,"",กรอกข้อมูลคะแนน!CG34)</f>
        <v/>
      </c>
      <c r="CV33" s="68" t="str">
        <f>IF(กรอกข้อมูลคะแนน!CH34=0,"",กรอกข้อมูลคะแนน!CH34)</f>
        <v/>
      </c>
      <c r="CW33" s="68" t="str">
        <f>IF(กรอกข้อมูลคะแนน!CI34=0,"",กรอกข้อมูลคะแนน!CI34)</f>
        <v/>
      </c>
      <c r="CX33" s="68" t="str">
        <f>IF(กรอกข้อมูลคะแนน!CJ34=0,"",กรอกข้อมูลคะแนน!CJ34)</f>
        <v/>
      </c>
      <c r="CY33" s="68" t="str">
        <f>IF(กรอกข้อมูลคะแนน!CK34=0,"",กรอกข้อมูลคะแนน!CK34)</f>
        <v/>
      </c>
      <c r="CZ33" s="95" t="str">
        <f t="shared" si="6"/>
        <v/>
      </c>
      <c r="DA33" s="96"/>
      <c r="DB33" s="80">
        <v>29</v>
      </c>
      <c r="DC33" s="97" t="str">
        <f>IF(กรอกข้อมูลคะแนน!CM34=0,"",กรอกข้อมูลคะแนน!CM34)</f>
        <v/>
      </c>
      <c r="DD33" s="97" t="str">
        <f>IF(กรอกข้อมูลคะแนน!CN34=0,"",กรอกข้อมูลคะแนน!CN34)</f>
        <v/>
      </c>
      <c r="DE33" s="97" t="str">
        <f>IF(กรอกข้อมูลคะแนน!CO34=0,"",กรอกข้อมูลคะแนน!CO34)</f>
        <v/>
      </c>
      <c r="DF33" s="97" t="str">
        <f>IF(กรอกข้อมูลคะแนน!CP34=0,"",กรอกข้อมูลคะแนน!CP34)</f>
        <v/>
      </c>
      <c r="DG33" s="104" t="str">
        <f>IF(กรอกข้อมูลคะแนน!CQ34=0,"",กรอกข้อมูลคะแนน!CQ34)</f>
        <v/>
      </c>
      <c r="DH33" s="97" t="str">
        <f>IF(กรอกข้อมูลคะแนน!CR34=0,"",กรอกข้อมูลคะแนน!CR34)</f>
        <v/>
      </c>
      <c r="DI33" s="97" t="str">
        <f>IF(กรอกข้อมูลคะแนน!CS34=0,"",กรอกข้อมูลคะแนน!CS34)</f>
        <v/>
      </c>
      <c r="DJ33" s="97" t="str">
        <f>IF(กรอกข้อมูลคะแนน!CT34=0,"",กรอกข้อมูลคะแนน!CT34)</f>
        <v/>
      </c>
      <c r="DK33" s="97" t="str">
        <f>IF(กรอกข้อมูลคะแนน!CU34=0,"",กรอกข้อมูลคะแนน!CU34)</f>
        <v/>
      </c>
      <c r="DL33" s="104" t="str">
        <f>IF(กรอกข้อมูลคะแนน!CV34=0,"",กรอกข้อมูลคะแนน!CV34)</f>
        <v/>
      </c>
      <c r="DM33" s="97" t="str">
        <f>IF(กรอกข้อมูลคะแนน!CW34=0,"",กรอกข้อมูลคะแนน!CW34)</f>
        <v/>
      </c>
      <c r="DN33" s="97" t="str">
        <f>IF(กรอกข้อมูลคะแนน!CX34=0,"",กรอกข้อมูลคะแนน!CX34)</f>
        <v/>
      </c>
      <c r="DO33" s="97" t="str">
        <f>IF(กรอกข้อมูลคะแนน!CY34=0,"",กรอกข้อมูลคะแนน!CY34)</f>
        <v/>
      </c>
      <c r="DP33" s="97" t="str">
        <f>IF(กรอกข้อมูลคะแนน!CZ34=0,"",กรอกข้อมูลคะแนน!CZ34)</f>
        <v/>
      </c>
      <c r="DQ33" s="98" t="str">
        <f>IF(กรอกข้อมูลคะแนน!DA34=0,"",กรอกข้อมูลคะแนน!DA34)</f>
        <v/>
      </c>
      <c r="DR33" s="95" t="str">
        <f>IF(กรอกข้อมูลคะแนน!DB34=0,"",IF(กรอกข้อมูลคะแนน!DB34="ร","ร",IF(กรอกข้อมูลคะแนน!DB34&gt;7.9,3,IF(กรอกข้อมูลคะแนน!DB34&gt;5.9,2,IF(กรอกข้อมูลคะแนน!DB34&gt;4.9,1,0)))))</f>
        <v/>
      </c>
    </row>
    <row r="34" spans="1:122" ht="17.100000000000001" customHeight="1" x14ac:dyDescent="0.3">
      <c r="A34" s="69" t="s">
        <v>123</v>
      </c>
      <c r="B34" s="56"/>
      <c r="C34" s="56"/>
      <c r="D34" s="56"/>
      <c r="E34" s="56"/>
      <c r="F34" s="56"/>
      <c r="G34" s="56"/>
      <c r="H34" s="56"/>
      <c r="I34" s="62"/>
      <c r="J34" s="56"/>
      <c r="K34" s="56"/>
      <c r="L34" s="56"/>
      <c r="M34" s="56"/>
      <c r="N34" s="56"/>
      <c r="O34" s="56"/>
      <c r="P34" s="69" t="s">
        <v>122</v>
      </c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80">
        <v>30</v>
      </c>
      <c r="AC34" s="99" t="str">
        <f>IF(กรอกข้อมูลทั่วไป!AG33=0,"",กรอกข้อมูลทั่วไป!AG33)</f>
        <v/>
      </c>
      <c r="AD34" s="101" t="str">
        <f>IF(กรอกข้อมูลคะแนน!C35=0,"",กรอกข้อมูลคะแนน!C35)</f>
        <v/>
      </c>
      <c r="AE34" s="101" t="str">
        <f>IF(กรอกข้อมูลคะแนน!D35=0,"",กรอกข้อมูลคะแนน!D35)</f>
        <v/>
      </c>
      <c r="AF34" s="101" t="str">
        <f>IF(กรอกข้อมูลคะแนน!E35=0,"",กรอกข้อมูลคะแนน!E35)</f>
        <v/>
      </c>
      <c r="AG34" s="101" t="str">
        <f>IF(กรอกข้อมูลคะแนน!F35=0,"",กรอกข้อมูลคะแนน!F35)</f>
        <v/>
      </c>
      <c r="AH34" s="101" t="str">
        <f>IF(กรอกข้อมูลคะแนน!G35=0,"",กรอกข้อมูลคะแนน!G35)</f>
        <v/>
      </c>
      <c r="AI34" s="101" t="str">
        <f>IF(กรอกข้อมูลคะแนน!H35=0,"",กรอกข้อมูลคะแนน!H35)</f>
        <v/>
      </c>
      <c r="AJ34" s="101" t="str">
        <f>IF(กรอกข้อมูลคะแนน!I35=0,"",กรอกข้อมูลคะแนน!I35)</f>
        <v/>
      </c>
      <c r="AK34" s="101" t="str">
        <f>IF(กรอกข้อมูลคะแนน!K35=0,"",กรอกข้อมูลคะแนน!K35)</f>
        <v/>
      </c>
      <c r="AL34" s="101" t="str">
        <f>IF(กรอกข้อมูลคะแนน!L35=0,"",กรอกข้อมูลคะแนน!L35)</f>
        <v/>
      </c>
      <c r="AM34" s="101" t="str">
        <f>IF(กรอกข้อมูลคะแนน!M35=0,"",กรอกข้อมูลคะแนน!M35)</f>
        <v/>
      </c>
      <c r="AN34" s="101" t="str">
        <f>IF(กรอกข้อมูลคะแนน!N35=0,"",กรอกข้อมูลคะแนน!N35)</f>
        <v/>
      </c>
      <c r="AO34" s="80">
        <v>30</v>
      </c>
      <c r="AP34" s="99" t="str">
        <f>IF(กรอกข้อมูลทั่วไป!AG33=0,"",กรอกข้อมูลทั่วไป!AG33)</f>
        <v/>
      </c>
      <c r="AQ34" s="101" t="str">
        <f>IF(กรอกข้อมูลคะแนน!O35=0,"",กรอกข้อมูลคะแนน!O35)</f>
        <v/>
      </c>
      <c r="AR34" s="101" t="str">
        <f>IF(กรอกข้อมูลคะแนน!P35=0,"",กรอกข้อมูลคะแนน!P35)</f>
        <v/>
      </c>
      <c r="AS34" s="101" t="str">
        <f>IF(กรอกข้อมูลคะแนน!Q35=0,"",กรอกข้อมูลคะแนน!Q35)</f>
        <v/>
      </c>
      <c r="AT34" s="101" t="str">
        <f>IF(กรอกข้อมูลคะแนน!S35=0,"",กรอกข้อมูลคะแนน!S35)</f>
        <v/>
      </c>
      <c r="AU34" s="101" t="str">
        <f>IF(กรอกข้อมูลคะแนน!T35=0,"",กรอกข้อมูลคะแนน!T35)</f>
        <v/>
      </c>
      <c r="AV34" s="101" t="str">
        <f>IF(กรอกข้อมูลคะแนน!U35=0,"",กรอกข้อมูลคะแนน!U35)</f>
        <v/>
      </c>
      <c r="AW34" s="101" t="str">
        <f>IF(กรอกข้อมูลคะแนน!V35=0,"",กรอกข้อมูลคะแนน!V35)</f>
        <v/>
      </c>
      <c r="AX34" s="101" t="str">
        <f>IF(กรอกข้อมูลคะแนน!W35=0,"",กรอกข้อมูลคะแนน!W35)</f>
        <v/>
      </c>
      <c r="AY34" s="101" t="str">
        <f>IF(กรอกข้อมูลคะแนน!X35=0,"",กรอกข้อมูลคะแนน!X35)</f>
        <v/>
      </c>
      <c r="AZ34" s="101" t="str">
        <f>IF(กรอกข้อมูลคะแนน!Y35=0,"",กรอกข้อมูลคะแนน!Y35)</f>
        <v/>
      </c>
      <c r="BA34" s="80" t="str">
        <f>IF(กรอกข้อมูลคะแนน!AA35=0,"",กรอกข้อมูลคะแนน!AA35)</f>
        <v/>
      </c>
      <c r="BB34" s="80">
        <v>30</v>
      </c>
      <c r="BC34" s="99" t="str">
        <f>IF(กรอกข้อมูลทั่วไป!AG33=0,"",กรอกข้อมูลทั่วไป!AG33)</f>
        <v/>
      </c>
      <c r="BD34" s="101" t="str">
        <f>IF(กรอกข้อมูลคะแนน!AB35=0,"",กรอกข้อมูลคะแนน!AB35)</f>
        <v/>
      </c>
      <c r="BE34" s="101" t="str">
        <f>IF(กรอกข้อมูลคะแนน!AC35=0,"",กรอกข้อมูลคะแนน!AC35)</f>
        <v/>
      </c>
      <c r="BF34" s="101" t="str">
        <f>IF(กรอกข้อมูลคะแนน!AD35=0,"",กรอกข้อมูลคะแนน!AD35)</f>
        <v/>
      </c>
      <c r="BG34" s="101" t="str">
        <f>IF(กรอกข้อมูลคะแนน!AE35=0,"",กรอกข้อมูลคะแนน!AE35)</f>
        <v/>
      </c>
      <c r="BH34" s="101" t="str">
        <f>IF(กรอกข้อมูลคะแนน!AF35=0,"",กรอกข้อมูลคะแนน!AF35)</f>
        <v/>
      </c>
      <c r="BI34" s="101" t="str">
        <f>IF(กรอกข้อมูลคะแนน!AG35=0,"",กรอกข้อมูลคะแนน!AG35)</f>
        <v/>
      </c>
      <c r="BJ34" s="101" t="str">
        <f>IF(กรอกข้อมูลคะแนน!AH35=0,"",กรอกข้อมูลคะแนน!AH35)</f>
        <v/>
      </c>
      <c r="BK34" s="101" t="str">
        <f>IF(กรอกข้อมูลคะแนน!AJ35=0,"",กรอกข้อมูลคะแนน!AJ35)</f>
        <v/>
      </c>
      <c r="BL34" s="101" t="str">
        <f>IF(กรอกข้อมูลคะแนน!AK35=0,"",กรอกข้อมูลคะแนน!AK35)</f>
        <v/>
      </c>
      <c r="BM34" s="101" t="str">
        <f>IF(กรอกข้อมูลคะแนน!AL35=0,"",กรอกข้อมูลคะแนน!AL35)</f>
        <v/>
      </c>
      <c r="BN34" s="101" t="str">
        <f>IF(กรอกข้อมูลคะแนน!AM35=0,"",กรอกข้อมูลคะแนน!AM35)</f>
        <v/>
      </c>
      <c r="BO34" s="80">
        <v>30</v>
      </c>
      <c r="BP34" s="99" t="str">
        <f t="shared" si="2"/>
        <v/>
      </c>
      <c r="BQ34" s="101" t="str">
        <f>IF(กรอกข้อมูลคะแนน!AN35=0,"",กรอกข้อมูลคะแนน!AN35)</f>
        <v/>
      </c>
      <c r="BR34" s="101" t="str">
        <f>IF(กรอกข้อมูลคะแนน!AO35=0,"",กรอกข้อมูลคะแนน!AO35)</f>
        <v/>
      </c>
      <c r="BS34" s="101" t="str">
        <f>IF(กรอกข้อมูลคะแนน!AP35=0,"",กรอกข้อมูลคะแนน!AP35)</f>
        <v/>
      </c>
      <c r="BT34" s="101" t="str">
        <f>IF(กรอกข้อมูลคะแนน!AR35=0,"",กรอกข้อมูลคะแนน!AR35)</f>
        <v/>
      </c>
      <c r="BU34" s="101" t="str">
        <f>IF(กรอกข้อมูลคะแนน!AS35=0,"",กรอกข้อมูลคะแนน!AS35)</f>
        <v/>
      </c>
      <c r="BV34" s="101" t="str">
        <f>IF(กรอกข้อมูลคะแนน!AT35=0,"",กรอกข้อมูลคะแนน!AT35)</f>
        <v/>
      </c>
      <c r="BW34" s="101" t="str">
        <f>IF(กรอกข้อมูลคะแนน!AU35=0,"",กรอกข้อมูลคะแนน!AU35)</f>
        <v/>
      </c>
      <c r="BX34" s="101" t="str">
        <f>IF(กรอกข้อมูลคะแนน!AV35=0,"",กรอกข้อมูลคะแนน!AV35)</f>
        <v/>
      </c>
      <c r="BY34" s="101" t="str">
        <f>IF(กรอกข้อมูลคะแนน!AW35=0,"",กรอกข้อมูลคะแนน!AW35)</f>
        <v/>
      </c>
      <c r="BZ34" s="101" t="str">
        <f>IF(กรอกข้อมูลคะแนน!AX35=0,"",กรอกข้อมูลคะแนน!AX35)</f>
        <v/>
      </c>
      <c r="CA34" s="80" t="str">
        <f>IF(กรอกข้อมูลคะแนน!AZ35=0,"",กรอกข้อมูลคะแนน!AZ35)</f>
        <v/>
      </c>
      <c r="CB34" s="80">
        <v>30</v>
      </c>
      <c r="CC34" s="68" t="str">
        <f>IF(กรอกข้อมูลคะแนน!BA35=0,"",กรอกข้อมูลคะแนน!BA35)</f>
        <v/>
      </c>
      <c r="CD34" s="68" t="str">
        <f>IF(กรอกข้อมูลคะแนน!BB35=0,"",กรอกข้อมูลคะแนน!BB35)</f>
        <v/>
      </c>
      <c r="CE34" s="143" t="str">
        <f>IF(กรอกข้อมูลคะแนน!BD35=0,"",กรอกข้อมูลคะแนน!BD35)</f>
        <v/>
      </c>
      <c r="CF34" s="143" t="str">
        <f>IF(กรอกข้อมูลคะแนน!BC35=0,"",กรอกข้อมูลคะแนน!BC35)</f>
        <v/>
      </c>
      <c r="CG34" s="143" t="str">
        <f t="shared" si="0"/>
        <v/>
      </c>
      <c r="CH34" s="143" t="str">
        <f>IF(กรอกข้อมูลคะแนน!BH35=0,"",กรอกข้อมูลคะแนน!BH35)</f>
        <v/>
      </c>
      <c r="CI34" s="143" t="str">
        <f>IF(กรอกข้อมูลคะแนน!BF35=0,"",กรอกข้อมูลคะแนน!BF35)</f>
        <v/>
      </c>
      <c r="CJ34" s="143" t="str">
        <f t="shared" si="3"/>
        <v/>
      </c>
      <c r="CK34" s="81" t="str">
        <f t="shared" si="4"/>
        <v/>
      </c>
      <c r="CL34" s="80" t="str">
        <f t="shared" si="5"/>
        <v/>
      </c>
      <c r="CM34" s="81" t="str">
        <f>IF(กรอกข้อมูลคะแนน!BG35=0,"",กรอกข้อมูลคะแนน!BG35)</f>
        <v/>
      </c>
      <c r="CN34" s="133" t="str">
        <f t="shared" si="1"/>
        <v/>
      </c>
      <c r="CO34" s="68" t="str">
        <f>IF(CN34="","",IF(CN34="ร","ร",VLOOKUP(CN34,ช่วงคะแนน!$H$8:$I$15,2)))</f>
        <v/>
      </c>
      <c r="CP34" s="5"/>
      <c r="CQ34" s="80">
        <v>30</v>
      </c>
      <c r="CR34" s="68" t="str">
        <f>IF(กรอกข้อมูลคะแนน!CD35=0,"",กรอกข้อมูลคะแนน!CD35)</f>
        <v/>
      </c>
      <c r="CS34" s="68" t="str">
        <f>IF(กรอกข้อมูลคะแนน!CE35=0,"",กรอกข้อมูลคะแนน!CE35)</f>
        <v/>
      </c>
      <c r="CT34" s="68" t="str">
        <f>IF(กรอกข้อมูลคะแนน!CF35=0,"",กรอกข้อมูลคะแนน!CF35)</f>
        <v/>
      </c>
      <c r="CU34" s="68" t="str">
        <f>IF(กรอกข้อมูลคะแนน!CG35=0,"",กรอกข้อมูลคะแนน!CG35)</f>
        <v/>
      </c>
      <c r="CV34" s="68" t="str">
        <f>IF(กรอกข้อมูลคะแนน!CH35=0,"",กรอกข้อมูลคะแนน!CH35)</f>
        <v/>
      </c>
      <c r="CW34" s="68" t="str">
        <f>IF(กรอกข้อมูลคะแนน!CI35=0,"",กรอกข้อมูลคะแนน!CI35)</f>
        <v/>
      </c>
      <c r="CX34" s="68" t="str">
        <f>IF(กรอกข้อมูลคะแนน!CJ35=0,"",กรอกข้อมูลคะแนน!CJ35)</f>
        <v/>
      </c>
      <c r="CY34" s="68" t="str">
        <f>IF(กรอกข้อมูลคะแนน!CK35=0,"",กรอกข้อมูลคะแนน!CK35)</f>
        <v/>
      </c>
      <c r="CZ34" s="95" t="str">
        <f t="shared" si="6"/>
        <v/>
      </c>
      <c r="DA34" s="96"/>
      <c r="DB34" s="80">
        <v>30</v>
      </c>
      <c r="DC34" s="97" t="str">
        <f>IF(กรอกข้อมูลคะแนน!CM35=0,"",กรอกข้อมูลคะแนน!CM35)</f>
        <v/>
      </c>
      <c r="DD34" s="97" t="str">
        <f>IF(กรอกข้อมูลคะแนน!CN35=0,"",กรอกข้อมูลคะแนน!CN35)</f>
        <v/>
      </c>
      <c r="DE34" s="97" t="str">
        <f>IF(กรอกข้อมูลคะแนน!CO35=0,"",กรอกข้อมูลคะแนน!CO35)</f>
        <v/>
      </c>
      <c r="DF34" s="97" t="str">
        <f>IF(กรอกข้อมูลคะแนน!CP35=0,"",กรอกข้อมูลคะแนน!CP35)</f>
        <v/>
      </c>
      <c r="DG34" s="104" t="str">
        <f>IF(กรอกข้อมูลคะแนน!CQ35=0,"",กรอกข้อมูลคะแนน!CQ35)</f>
        <v/>
      </c>
      <c r="DH34" s="97" t="str">
        <f>IF(กรอกข้อมูลคะแนน!CR35=0,"",กรอกข้อมูลคะแนน!CR35)</f>
        <v/>
      </c>
      <c r="DI34" s="97" t="str">
        <f>IF(กรอกข้อมูลคะแนน!CS35=0,"",กรอกข้อมูลคะแนน!CS35)</f>
        <v/>
      </c>
      <c r="DJ34" s="97" t="str">
        <f>IF(กรอกข้อมูลคะแนน!CT35=0,"",กรอกข้อมูลคะแนน!CT35)</f>
        <v/>
      </c>
      <c r="DK34" s="97" t="str">
        <f>IF(กรอกข้อมูลคะแนน!CU35=0,"",กรอกข้อมูลคะแนน!CU35)</f>
        <v/>
      </c>
      <c r="DL34" s="104" t="str">
        <f>IF(กรอกข้อมูลคะแนน!CV35=0,"",กรอกข้อมูลคะแนน!CV35)</f>
        <v/>
      </c>
      <c r="DM34" s="97" t="str">
        <f>IF(กรอกข้อมูลคะแนน!CW35=0,"",กรอกข้อมูลคะแนน!CW35)</f>
        <v/>
      </c>
      <c r="DN34" s="97" t="str">
        <f>IF(กรอกข้อมูลคะแนน!CX35=0,"",กรอกข้อมูลคะแนน!CX35)</f>
        <v/>
      </c>
      <c r="DO34" s="97" t="str">
        <f>IF(กรอกข้อมูลคะแนน!CY35=0,"",กรอกข้อมูลคะแนน!CY35)</f>
        <v/>
      </c>
      <c r="DP34" s="97" t="str">
        <f>IF(กรอกข้อมูลคะแนน!CZ35=0,"",กรอกข้อมูลคะแนน!CZ35)</f>
        <v/>
      </c>
      <c r="DQ34" s="98" t="str">
        <f>IF(กรอกข้อมูลคะแนน!DA35=0,"",กรอกข้อมูลคะแนน!DA35)</f>
        <v/>
      </c>
      <c r="DR34" s="95" t="str">
        <f>IF(กรอกข้อมูลคะแนน!DB35=0,"",IF(กรอกข้อมูลคะแนน!DB35="ร","ร",IF(กรอกข้อมูลคะแนน!DB35&gt;7.9,3,IF(กรอกข้อมูลคะแนน!DB35&gt;5.9,2,IF(กรอกข้อมูลคะแนน!DB35&gt;4.9,1,0)))))</f>
        <v/>
      </c>
    </row>
    <row r="35" spans="1:122" ht="17.100000000000001" customHeight="1" x14ac:dyDescent="0.3">
      <c r="A35" s="63" t="s">
        <v>133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62"/>
      <c r="T35" s="56"/>
      <c r="U35" s="56"/>
      <c r="V35" s="56"/>
      <c r="W35" s="56"/>
      <c r="X35" s="56"/>
      <c r="Y35" s="56"/>
      <c r="Z35" s="56"/>
      <c r="AA35" s="56"/>
      <c r="AB35" s="80">
        <v>31</v>
      </c>
      <c r="AC35" s="99" t="str">
        <f>IF(กรอกข้อมูลทั่วไป!AG34=0,"",กรอกข้อมูลทั่วไป!AG34)</f>
        <v/>
      </c>
      <c r="AD35" s="101" t="str">
        <f>IF(กรอกข้อมูลคะแนน!C36=0,"",กรอกข้อมูลคะแนน!C36)</f>
        <v/>
      </c>
      <c r="AE35" s="101" t="str">
        <f>IF(กรอกข้อมูลคะแนน!D36=0,"",กรอกข้อมูลคะแนน!D36)</f>
        <v/>
      </c>
      <c r="AF35" s="101" t="str">
        <f>IF(กรอกข้อมูลคะแนน!E36=0,"",กรอกข้อมูลคะแนน!E36)</f>
        <v/>
      </c>
      <c r="AG35" s="101" t="str">
        <f>IF(กรอกข้อมูลคะแนน!F36=0,"",กรอกข้อมูลคะแนน!F36)</f>
        <v/>
      </c>
      <c r="AH35" s="101" t="str">
        <f>IF(กรอกข้อมูลคะแนน!G36=0,"",กรอกข้อมูลคะแนน!G36)</f>
        <v/>
      </c>
      <c r="AI35" s="101" t="str">
        <f>IF(กรอกข้อมูลคะแนน!H36=0,"",กรอกข้อมูลคะแนน!H36)</f>
        <v/>
      </c>
      <c r="AJ35" s="101" t="str">
        <f>IF(กรอกข้อมูลคะแนน!I36=0,"",กรอกข้อมูลคะแนน!I36)</f>
        <v/>
      </c>
      <c r="AK35" s="101" t="str">
        <f>IF(กรอกข้อมูลคะแนน!K36=0,"",กรอกข้อมูลคะแนน!K36)</f>
        <v/>
      </c>
      <c r="AL35" s="101" t="str">
        <f>IF(กรอกข้อมูลคะแนน!L36=0,"",กรอกข้อมูลคะแนน!L36)</f>
        <v/>
      </c>
      <c r="AM35" s="101" t="str">
        <f>IF(กรอกข้อมูลคะแนน!M36=0,"",กรอกข้อมูลคะแนน!M36)</f>
        <v/>
      </c>
      <c r="AN35" s="101" t="str">
        <f>IF(กรอกข้อมูลคะแนน!N36=0,"",กรอกข้อมูลคะแนน!N36)</f>
        <v/>
      </c>
      <c r="AO35" s="80">
        <v>31</v>
      </c>
      <c r="AP35" s="99" t="str">
        <f>IF(กรอกข้อมูลทั่วไป!AG34=0,"",กรอกข้อมูลทั่วไป!AG34)</f>
        <v/>
      </c>
      <c r="AQ35" s="101" t="str">
        <f>IF(กรอกข้อมูลคะแนน!O36=0,"",กรอกข้อมูลคะแนน!O36)</f>
        <v/>
      </c>
      <c r="AR35" s="101" t="str">
        <f>IF(กรอกข้อมูลคะแนน!P36=0,"",กรอกข้อมูลคะแนน!P36)</f>
        <v/>
      </c>
      <c r="AS35" s="101" t="str">
        <f>IF(กรอกข้อมูลคะแนน!Q36=0,"",กรอกข้อมูลคะแนน!Q36)</f>
        <v/>
      </c>
      <c r="AT35" s="101" t="str">
        <f>IF(กรอกข้อมูลคะแนน!S36=0,"",กรอกข้อมูลคะแนน!S36)</f>
        <v/>
      </c>
      <c r="AU35" s="101" t="str">
        <f>IF(กรอกข้อมูลคะแนน!T36=0,"",กรอกข้อมูลคะแนน!T36)</f>
        <v/>
      </c>
      <c r="AV35" s="101" t="str">
        <f>IF(กรอกข้อมูลคะแนน!U36=0,"",กรอกข้อมูลคะแนน!U36)</f>
        <v/>
      </c>
      <c r="AW35" s="101" t="str">
        <f>IF(กรอกข้อมูลคะแนน!V36=0,"",กรอกข้อมูลคะแนน!V36)</f>
        <v/>
      </c>
      <c r="AX35" s="101" t="str">
        <f>IF(กรอกข้อมูลคะแนน!W36=0,"",กรอกข้อมูลคะแนน!W36)</f>
        <v/>
      </c>
      <c r="AY35" s="101" t="str">
        <f>IF(กรอกข้อมูลคะแนน!X36=0,"",กรอกข้อมูลคะแนน!X36)</f>
        <v/>
      </c>
      <c r="AZ35" s="101" t="str">
        <f>IF(กรอกข้อมูลคะแนน!Y36=0,"",กรอกข้อมูลคะแนน!Y36)</f>
        <v/>
      </c>
      <c r="BA35" s="80" t="str">
        <f>IF(กรอกข้อมูลคะแนน!AA36=0,"",กรอกข้อมูลคะแนน!AA36)</f>
        <v/>
      </c>
      <c r="BB35" s="80">
        <v>31</v>
      </c>
      <c r="BC35" s="99" t="str">
        <f>IF(กรอกข้อมูลทั่วไป!AG34=0,"",กรอกข้อมูลทั่วไป!AG34)</f>
        <v/>
      </c>
      <c r="BD35" s="101" t="str">
        <f>IF(กรอกข้อมูลคะแนน!AB36=0,"",กรอกข้อมูลคะแนน!AB36)</f>
        <v/>
      </c>
      <c r="BE35" s="101" t="str">
        <f>IF(กรอกข้อมูลคะแนน!AC36=0,"",กรอกข้อมูลคะแนน!AC36)</f>
        <v/>
      </c>
      <c r="BF35" s="101" t="str">
        <f>IF(กรอกข้อมูลคะแนน!AD36=0,"",กรอกข้อมูลคะแนน!AD36)</f>
        <v/>
      </c>
      <c r="BG35" s="101" t="str">
        <f>IF(กรอกข้อมูลคะแนน!AE36=0,"",กรอกข้อมูลคะแนน!AE36)</f>
        <v/>
      </c>
      <c r="BH35" s="101" t="str">
        <f>IF(กรอกข้อมูลคะแนน!AF36=0,"",กรอกข้อมูลคะแนน!AF36)</f>
        <v/>
      </c>
      <c r="BI35" s="101" t="str">
        <f>IF(กรอกข้อมูลคะแนน!AG36=0,"",กรอกข้อมูลคะแนน!AG36)</f>
        <v/>
      </c>
      <c r="BJ35" s="101" t="str">
        <f>IF(กรอกข้อมูลคะแนน!AH36=0,"",กรอกข้อมูลคะแนน!AH36)</f>
        <v/>
      </c>
      <c r="BK35" s="101" t="str">
        <f>IF(กรอกข้อมูลคะแนน!AJ36=0,"",กรอกข้อมูลคะแนน!AJ36)</f>
        <v/>
      </c>
      <c r="BL35" s="101" t="str">
        <f>IF(กรอกข้อมูลคะแนน!AK36=0,"",กรอกข้อมูลคะแนน!AK36)</f>
        <v/>
      </c>
      <c r="BM35" s="101" t="str">
        <f>IF(กรอกข้อมูลคะแนน!AL36=0,"",กรอกข้อมูลคะแนน!AL36)</f>
        <v/>
      </c>
      <c r="BN35" s="101" t="str">
        <f>IF(กรอกข้อมูลคะแนน!AM36=0,"",กรอกข้อมูลคะแนน!AM36)</f>
        <v/>
      </c>
      <c r="BO35" s="80">
        <v>31</v>
      </c>
      <c r="BP35" s="99" t="str">
        <f t="shared" si="2"/>
        <v/>
      </c>
      <c r="BQ35" s="101" t="str">
        <f>IF(กรอกข้อมูลคะแนน!AN36=0,"",กรอกข้อมูลคะแนน!AN36)</f>
        <v/>
      </c>
      <c r="BR35" s="101" t="str">
        <f>IF(กรอกข้อมูลคะแนน!AO36=0,"",กรอกข้อมูลคะแนน!AO36)</f>
        <v/>
      </c>
      <c r="BS35" s="101" t="str">
        <f>IF(กรอกข้อมูลคะแนน!AP36=0,"",กรอกข้อมูลคะแนน!AP36)</f>
        <v/>
      </c>
      <c r="BT35" s="101" t="str">
        <f>IF(กรอกข้อมูลคะแนน!AR36=0,"",กรอกข้อมูลคะแนน!AR36)</f>
        <v/>
      </c>
      <c r="BU35" s="101" t="str">
        <f>IF(กรอกข้อมูลคะแนน!AS36=0,"",กรอกข้อมูลคะแนน!AS36)</f>
        <v/>
      </c>
      <c r="BV35" s="101" t="str">
        <f>IF(กรอกข้อมูลคะแนน!AT36=0,"",กรอกข้อมูลคะแนน!AT36)</f>
        <v/>
      </c>
      <c r="BW35" s="101" t="str">
        <f>IF(กรอกข้อมูลคะแนน!AU36=0,"",กรอกข้อมูลคะแนน!AU36)</f>
        <v/>
      </c>
      <c r="BX35" s="101" t="str">
        <f>IF(กรอกข้อมูลคะแนน!AV36=0,"",กรอกข้อมูลคะแนน!AV36)</f>
        <v/>
      </c>
      <c r="BY35" s="101" t="str">
        <f>IF(กรอกข้อมูลคะแนน!AW36=0,"",กรอกข้อมูลคะแนน!AW36)</f>
        <v/>
      </c>
      <c r="BZ35" s="101" t="str">
        <f>IF(กรอกข้อมูลคะแนน!AX36=0,"",กรอกข้อมูลคะแนน!AX36)</f>
        <v/>
      </c>
      <c r="CA35" s="80" t="str">
        <f>IF(กรอกข้อมูลคะแนน!AZ36=0,"",กรอกข้อมูลคะแนน!AZ36)</f>
        <v/>
      </c>
      <c r="CB35" s="80">
        <v>31</v>
      </c>
      <c r="CC35" s="68" t="str">
        <f>IF(กรอกข้อมูลคะแนน!BA36=0,"",กรอกข้อมูลคะแนน!BA36)</f>
        <v/>
      </c>
      <c r="CD35" s="68" t="str">
        <f>IF(กรอกข้อมูลคะแนน!BB36=0,"",กรอกข้อมูลคะแนน!BB36)</f>
        <v/>
      </c>
      <c r="CE35" s="143" t="str">
        <f>IF(กรอกข้อมูลคะแนน!BD36=0,"",กรอกข้อมูลคะแนน!BD36)</f>
        <v/>
      </c>
      <c r="CF35" s="143" t="str">
        <f>IF(กรอกข้อมูลคะแนน!BC36=0,"",กรอกข้อมูลคะแนน!BC36)</f>
        <v/>
      </c>
      <c r="CG35" s="143" t="str">
        <f t="shared" si="0"/>
        <v/>
      </c>
      <c r="CH35" s="143" t="str">
        <f>IF(กรอกข้อมูลคะแนน!BH36=0,"",กรอกข้อมูลคะแนน!BH36)</f>
        <v/>
      </c>
      <c r="CI35" s="143" t="str">
        <f>IF(กรอกข้อมูลคะแนน!BF36=0,"",กรอกข้อมูลคะแนน!BF36)</f>
        <v/>
      </c>
      <c r="CJ35" s="143" t="str">
        <f t="shared" si="3"/>
        <v/>
      </c>
      <c r="CK35" s="81" t="str">
        <f t="shared" si="4"/>
        <v/>
      </c>
      <c r="CL35" s="80" t="str">
        <f t="shared" si="5"/>
        <v/>
      </c>
      <c r="CM35" s="81" t="str">
        <f>IF(กรอกข้อมูลคะแนน!BG36=0,"",กรอกข้อมูลคะแนน!BG36)</f>
        <v/>
      </c>
      <c r="CN35" s="133" t="str">
        <f t="shared" si="1"/>
        <v/>
      </c>
      <c r="CO35" s="68" t="str">
        <f>IF(CN35="","",IF(CN35="ร","ร",VLOOKUP(CN35,ช่วงคะแนน!$H$8:$I$15,2)))</f>
        <v/>
      </c>
      <c r="CP35" s="5"/>
      <c r="CQ35" s="80">
        <v>31</v>
      </c>
      <c r="CR35" s="68" t="str">
        <f>IF(กรอกข้อมูลคะแนน!CD36=0,"",กรอกข้อมูลคะแนน!CD36)</f>
        <v/>
      </c>
      <c r="CS35" s="68" t="str">
        <f>IF(กรอกข้อมูลคะแนน!CE36=0,"",กรอกข้อมูลคะแนน!CE36)</f>
        <v/>
      </c>
      <c r="CT35" s="68" t="str">
        <f>IF(กรอกข้อมูลคะแนน!CF36=0,"",กรอกข้อมูลคะแนน!CF36)</f>
        <v/>
      </c>
      <c r="CU35" s="68" t="str">
        <f>IF(กรอกข้อมูลคะแนน!CG36=0,"",กรอกข้อมูลคะแนน!CG36)</f>
        <v/>
      </c>
      <c r="CV35" s="68" t="str">
        <f>IF(กรอกข้อมูลคะแนน!CH36=0,"",กรอกข้อมูลคะแนน!CH36)</f>
        <v/>
      </c>
      <c r="CW35" s="68" t="str">
        <f>IF(กรอกข้อมูลคะแนน!CI36=0,"",กรอกข้อมูลคะแนน!CI36)</f>
        <v/>
      </c>
      <c r="CX35" s="68" t="str">
        <f>IF(กรอกข้อมูลคะแนน!CJ36=0,"",กรอกข้อมูลคะแนน!CJ36)</f>
        <v/>
      </c>
      <c r="CY35" s="68" t="str">
        <f>IF(กรอกข้อมูลคะแนน!CK36=0,"",กรอกข้อมูลคะแนน!CK36)</f>
        <v/>
      </c>
      <c r="CZ35" s="95" t="str">
        <f t="shared" si="6"/>
        <v/>
      </c>
      <c r="DA35" s="96"/>
      <c r="DB35" s="80">
        <v>31</v>
      </c>
      <c r="DC35" s="97" t="str">
        <f>IF(กรอกข้อมูลคะแนน!CM36=0,"",กรอกข้อมูลคะแนน!CM36)</f>
        <v/>
      </c>
      <c r="DD35" s="97" t="str">
        <f>IF(กรอกข้อมูลคะแนน!CN36=0,"",กรอกข้อมูลคะแนน!CN36)</f>
        <v/>
      </c>
      <c r="DE35" s="97" t="str">
        <f>IF(กรอกข้อมูลคะแนน!CO36=0,"",กรอกข้อมูลคะแนน!CO36)</f>
        <v/>
      </c>
      <c r="DF35" s="97" t="str">
        <f>IF(กรอกข้อมูลคะแนน!CP36=0,"",กรอกข้อมูลคะแนน!CP36)</f>
        <v/>
      </c>
      <c r="DG35" s="104" t="str">
        <f>IF(กรอกข้อมูลคะแนน!CQ36=0,"",กรอกข้อมูลคะแนน!CQ36)</f>
        <v/>
      </c>
      <c r="DH35" s="97" t="str">
        <f>IF(กรอกข้อมูลคะแนน!CR36=0,"",กรอกข้อมูลคะแนน!CR36)</f>
        <v/>
      </c>
      <c r="DI35" s="97" t="str">
        <f>IF(กรอกข้อมูลคะแนน!CS36=0,"",กรอกข้อมูลคะแนน!CS36)</f>
        <v/>
      </c>
      <c r="DJ35" s="97" t="str">
        <f>IF(กรอกข้อมูลคะแนน!CT36=0,"",กรอกข้อมูลคะแนน!CT36)</f>
        <v/>
      </c>
      <c r="DK35" s="97" t="str">
        <f>IF(กรอกข้อมูลคะแนน!CU36=0,"",กรอกข้อมูลคะแนน!CU36)</f>
        <v/>
      </c>
      <c r="DL35" s="104" t="str">
        <f>IF(กรอกข้อมูลคะแนน!CV36=0,"",กรอกข้อมูลคะแนน!CV36)</f>
        <v/>
      </c>
      <c r="DM35" s="97" t="str">
        <f>IF(กรอกข้อมูลคะแนน!CW36=0,"",กรอกข้อมูลคะแนน!CW36)</f>
        <v/>
      </c>
      <c r="DN35" s="97" t="str">
        <f>IF(กรอกข้อมูลคะแนน!CX36=0,"",กรอกข้อมูลคะแนน!CX36)</f>
        <v/>
      </c>
      <c r="DO35" s="97" t="str">
        <f>IF(กรอกข้อมูลคะแนน!CY36=0,"",กรอกข้อมูลคะแนน!CY36)</f>
        <v/>
      </c>
      <c r="DP35" s="97" t="str">
        <f>IF(กรอกข้อมูลคะแนน!CZ36=0,"",กรอกข้อมูลคะแนน!CZ36)</f>
        <v/>
      </c>
      <c r="DQ35" s="98" t="str">
        <f>IF(กรอกข้อมูลคะแนน!DA36=0,"",กรอกข้อมูลคะแนน!DA36)</f>
        <v/>
      </c>
      <c r="DR35" s="95" t="str">
        <f>IF(กรอกข้อมูลคะแนน!DB36=0,"",IF(กรอกข้อมูลคะแนน!DB36="ร","ร",IF(กรอกข้อมูลคะแนน!DB36&gt;7.9,3,IF(กรอกข้อมูลคะแนน!DB36&gt;5.9,2,IF(กรอกข้อมูลคะแนน!DB36&gt;4.9,1,0)))))</f>
        <v/>
      </c>
    </row>
    <row r="36" spans="1:122" ht="17.100000000000001" customHeight="1" x14ac:dyDescent="0.3">
      <c r="A36" s="56"/>
      <c r="B36" s="56"/>
      <c r="C36" s="61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69" t="s">
        <v>29</v>
      </c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80">
        <v>32</v>
      </c>
      <c r="AC36" s="99" t="str">
        <f>IF(กรอกข้อมูลทั่วไป!AG35=0,"",กรอกข้อมูลทั่วไป!AG35)</f>
        <v/>
      </c>
      <c r="AD36" s="101" t="str">
        <f>IF(กรอกข้อมูลคะแนน!C37=0,"",กรอกข้อมูลคะแนน!C37)</f>
        <v/>
      </c>
      <c r="AE36" s="101" t="str">
        <f>IF(กรอกข้อมูลคะแนน!D37=0,"",กรอกข้อมูลคะแนน!D37)</f>
        <v/>
      </c>
      <c r="AF36" s="101" t="str">
        <f>IF(กรอกข้อมูลคะแนน!E37=0,"",กรอกข้อมูลคะแนน!E37)</f>
        <v/>
      </c>
      <c r="AG36" s="101" t="str">
        <f>IF(กรอกข้อมูลคะแนน!F37=0,"",กรอกข้อมูลคะแนน!F37)</f>
        <v/>
      </c>
      <c r="AH36" s="101" t="str">
        <f>IF(กรอกข้อมูลคะแนน!G37=0,"",กรอกข้อมูลคะแนน!G37)</f>
        <v/>
      </c>
      <c r="AI36" s="101" t="str">
        <f>IF(กรอกข้อมูลคะแนน!H37=0,"",กรอกข้อมูลคะแนน!H37)</f>
        <v/>
      </c>
      <c r="AJ36" s="101" t="str">
        <f>IF(กรอกข้อมูลคะแนน!I37=0,"",กรอกข้อมูลคะแนน!I37)</f>
        <v/>
      </c>
      <c r="AK36" s="101" t="str">
        <f>IF(กรอกข้อมูลคะแนน!K37=0,"",กรอกข้อมูลคะแนน!K37)</f>
        <v/>
      </c>
      <c r="AL36" s="101" t="str">
        <f>IF(กรอกข้อมูลคะแนน!L37=0,"",กรอกข้อมูลคะแนน!L37)</f>
        <v/>
      </c>
      <c r="AM36" s="101" t="str">
        <f>IF(กรอกข้อมูลคะแนน!M37=0,"",กรอกข้อมูลคะแนน!M37)</f>
        <v/>
      </c>
      <c r="AN36" s="101" t="str">
        <f>IF(กรอกข้อมูลคะแนน!N37=0,"",กรอกข้อมูลคะแนน!N37)</f>
        <v/>
      </c>
      <c r="AO36" s="80">
        <v>32</v>
      </c>
      <c r="AP36" s="99" t="str">
        <f>IF(กรอกข้อมูลทั่วไป!AG35=0,"",กรอกข้อมูลทั่วไป!AG35)</f>
        <v/>
      </c>
      <c r="AQ36" s="101" t="str">
        <f>IF(กรอกข้อมูลคะแนน!O37=0,"",กรอกข้อมูลคะแนน!O37)</f>
        <v/>
      </c>
      <c r="AR36" s="101" t="str">
        <f>IF(กรอกข้อมูลคะแนน!P37=0,"",กรอกข้อมูลคะแนน!P37)</f>
        <v/>
      </c>
      <c r="AS36" s="101" t="str">
        <f>IF(กรอกข้อมูลคะแนน!Q37=0,"",กรอกข้อมูลคะแนน!Q37)</f>
        <v/>
      </c>
      <c r="AT36" s="101" t="str">
        <f>IF(กรอกข้อมูลคะแนน!S37=0,"",กรอกข้อมูลคะแนน!S37)</f>
        <v/>
      </c>
      <c r="AU36" s="101" t="str">
        <f>IF(กรอกข้อมูลคะแนน!T37=0,"",กรอกข้อมูลคะแนน!T37)</f>
        <v/>
      </c>
      <c r="AV36" s="101" t="str">
        <f>IF(กรอกข้อมูลคะแนน!U37=0,"",กรอกข้อมูลคะแนน!U37)</f>
        <v/>
      </c>
      <c r="AW36" s="101" t="str">
        <f>IF(กรอกข้อมูลคะแนน!V37=0,"",กรอกข้อมูลคะแนน!V37)</f>
        <v/>
      </c>
      <c r="AX36" s="101" t="str">
        <f>IF(กรอกข้อมูลคะแนน!W37=0,"",กรอกข้อมูลคะแนน!W37)</f>
        <v/>
      </c>
      <c r="AY36" s="101" t="str">
        <f>IF(กรอกข้อมูลคะแนน!X37=0,"",กรอกข้อมูลคะแนน!X37)</f>
        <v/>
      </c>
      <c r="AZ36" s="101" t="str">
        <f>IF(กรอกข้อมูลคะแนน!Y37=0,"",กรอกข้อมูลคะแนน!Y37)</f>
        <v/>
      </c>
      <c r="BA36" s="80" t="str">
        <f>IF(กรอกข้อมูลคะแนน!AA37=0,"",กรอกข้อมูลคะแนน!AA37)</f>
        <v/>
      </c>
      <c r="BB36" s="80">
        <v>32</v>
      </c>
      <c r="BC36" s="99" t="str">
        <f>IF(กรอกข้อมูลทั่วไป!AG35=0,"",กรอกข้อมูลทั่วไป!AG35)</f>
        <v/>
      </c>
      <c r="BD36" s="101" t="str">
        <f>IF(กรอกข้อมูลคะแนน!AB37=0,"",กรอกข้อมูลคะแนน!AB37)</f>
        <v/>
      </c>
      <c r="BE36" s="101" t="str">
        <f>IF(กรอกข้อมูลคะแนน!AC37=0,"",กรอกข้อมูลคะแนน!AC37)</f>
        <v/>
      </c>
      <c r="BF36" s="101" t="str">
        <f>IF(กรอกข้อมูลคะแนน!AD37=0,"",กรอกข้อมูลคะแนน!AD37)</f>
        <v/>
      </c>
      <c r="BG36" s="101" t="str">
        <f>IF(กรอกข้อมูลคะแนน!AE37=0,"",กรอกข้อมูลคะแนน!AE37)</f>
        <v/>
      </c>
      <c r="BH36" s="101" t="str">
        <f>IF(กรอกข้อมูลคะแนน!AF37=0,"",กรอกข้อมูลคะแนน!AF37)</f>
        <v/>
      </c>
      <c r="BI36" s="101" t="str">
        <f>IF(กรอกข้อมูลคะแนน!AG37=0,"",กรอกข้อมูลคะแนน!AG37)</f>
        <v/>
      </c>
      <c r="BJ36" s="101" t="str">
        <f>IF(กรอกข้อมูลคะแนน!AH37=0,"",กรอกข้อมูลคะแนน!AH37)</f>
        <v/>
      </c>
      <c r="BK36" s="101" t="str">
        <f>IF(กรอกข้อมูลคะแนน!AJ37=0,"",กรอกข้อมูลคะแนน!AJ37)</f>
        <v/>
      </c>
      <c r="BL36" s="101" t="str">
        <f>IF(กรอกข้อมูลคะแนน!AK37=0,"",กรอกข้อมูลคะแนน!AK37)</f>
        <v/>
      </c>
      <c r="BM36" s="101" t="str">
        <f>IF(กรอกข้อมูลคะแนน!AL37=0,"",กรอกข้อมูลคะแนน!AL37)</f>
        <v/>
      </c>
      <c r="BN36" s="101" t="str">
        <f>IF(กรอกข้อมูลคะแนน!AM37=0,"",กรอกข้อมูลคะแนน!AM37)</f>
        <v/>
      </c>
      <c r="BO36" s="80">
        <v>32</v>
      </c>
      <c r="BP36" s="99" t="str">
        <f t="shared" si="2"/>
        <v/>
      </c>
      <c r="BQ36" s="101" t="str">
        <f>IF(กรอกข้อมูลคะแนน!AN37=0,"",กรอกข้อมูลคะแนน!AN37)</f>
        <v/>
      </c>
      <c r="BR36" s="101" t="str">
        <f>IF(กรอกข้อมูลคะแนน!AO37=0,"",กรอกข้อมูลคะแนน!AO37)</f>
        <v/>
      </c>
      <c r="BS36" s="101" t="str">
        <f>IF(กรอกข้อมูลคะแนน!AP37=0,"",กรอกข้อมูลคะแนน!AP37)</f>
        <v/>
      </c>
      <c r="BT36" s="101" t="str">
        <f>IF(กรอกข้อมูลคะแนน!AR37=0,"",กรอกข้อมูลคะแนน!AR37)</f>
        <v/>
      </c>
      <c r="BU36" s="101" t="str">
        <f>IF(กรอกข้อมูลคะแนน!AS37=0,"",กรอกข้อมูลคะแนน!AS37)</f>
        <v/>
      </c>
      <c r="BV36" s="101" t="str">
        <f>IF(กรอกข้อมูลคะแนน!AT37=0,"",กรอกข้อมูลคะแนน!AT37)</f>
        <v/>
      </c>
      <c r="BW36" s="101" t="str">
        <f>IF(กรอกข้อมูลคะแนน!AU37=0,"",กรอกข้อมูลคะแนน!AU37)</f>
        <v/>
      </c>
      <c r="BX36" s="101" t="str">
        <f>IF(กรอกข้อมูลคะแนน!AV37=0,"",กรอกข้อมูลคะแนน!AV37)</f>
        <v/>
      </c>
      <c r="BY36" s="101" t="str">
        <f>IF(กรอกข้อมูลคะแนน!AW37=0,"",กรอกข้อมูลคะแนน!AW37)</f>
        <v/>
      </c>
      <c r="BZ36" s="101" t="str">
        <f>IF(กรอกข้อมูลคะแนน!AX37=0,"",กรอกข้อมูลคะแนน!AX37)</f>
        <v/>
      </c>
      <c r="CA36" s="80" t="str">
        <f>IF(กรอกข้อมูลคะแนน!AZ37=0,"",กรอกข้อมูลคะแนน!AZ37)</f>
        <v/>
      </c>
      <c r="CB36" s="80">
        <v>32</v>
      </c>
      <c r="CC36" s="68" t="str">
        <f>IF(กรอกข้อมูลคะแนน!BA37=0,"",กรอกข้อมูลคะแนน!BA37)</f>
        <v/>
      </c>
      <c r="CD36" s="68" t="str">
        <f>IF(กรอกข้อมูลคะแนน!BB37=0,"",กรอกข้อมูลคะแนน!BB37)</f>
        <v/>
      </c>
      <c r="CE36" s="143" t="str">
        <f>IF(กรอกข้อมูลคะแนน!BD37=0,"",กรอกข้อมูลคะแนน!BD37)</f>
        <v/>
      </c>
      <c r="CF36" s="143" t="str">
        <f>IF(กรอกข้อมูลคะแนน!BC37=0,"",กรอกข้อมูลคะแนน!BC37)</f>
        <v/>
      </c>
      <c r="CG36" s="143" t="str">
        <f t="shared" si="0"/>
        <v/>
      </c>
      <c r="CH36" s="143" t="str">
        <f>IF(กรอกข้อมูลคะแนน!BH37=0,"",กรอกข้อมูลคะแนน!BH37)</f>
        <v/>
      </c>
      <c r="CI36" s="143" t="str">
        <f>IF(กรอกข้อมูลคะแนน!BF37=0,"",กรอกข้อมูลคะแนน!BF37)</f>
        <v/>
      </c>
      <c r="CJ36" s="143" t="str">
        <f t="shared" si="3"/>
        <v/>
      </c>
      <c r="CK36" s="81" t="str">
        <f t="shared" si="4"/>
        <v/>
      </c>
      <c r="CL36" s="80" t="str">
        <f t="shared" si="5"/>
        <v/>
      </c>
      <c r="CM36" s="81" t="str">
        <f>IF(กรอกข้อมูลคะแนน!BG37=0,"",กรอกข้อมูลคะแนน!BG37)</f>
        <v/>
      </c>
      <c r="CN36" s="133" t="str">
        <f t="shared" si="1"/>
        <v/>
      </c>
      <c r="CO36" s="68" t="str">
        <f>IF(CN36="","",IF(CN36="ร","ร",VLOOKUP(CN36,ช่วงคะแนน!$H$8:$I$15,2)))</f>
        <v/>
      </c>
      <c r="CP36" s="5"/>
      <c r="CQ36" s="80">
        <v>32</v>
      </c>
      <c r="CR36" s="68" t="str">
        <f>IF(กรอกข้อมูลคะแนน!CD37=0,"",กรอกข้อมูลคะแนน!CD37)</f>
        <v/>
      </c>
      <c r="CS36" s="68" t="str">
        <f>IF(กรอกข้อมูลคะแนน!CE37=0,"",กรอกข้อมูลคะแนน!CE37)</f>
        <v/>
      </c>
      <c r="CT36" s="68" t="str">
        <f>IF(กรอกข้อมูลคะแนน!CF37=0,"",กรอกข้อมูลคะแนน!CF37)</f>
        <v/>
      </c>
      <c r="CU36" s="68" t="str">
        <f>IF(กรอกข้อมูลคะแนน!CG37=0,"",กรอกข้อมูลคะแนน!CG37)</f>
        <v/>
      </c>
      <c r="CV36" s="68" t="str">
        <f>IF(กรอกข้อมูลคะแนน!CH37=0,"",กรอกข้อมูลคะแนน!CH37)</f>
        <v/>
      </c>
      <c r="CW36" s="68" t="str">
        <f>IF(กรอกข้อมูลคะแนน!CI37=0,"",กรอกข้อมูลคะแนน!CI37)</f>
        <v/>
      </c>
      <c r="CX36" s="68" t="str">
        <f>IF(กรอกข้อมูลคะแนน!CJ37=0,"",กรอกข้อมูลคะแนน!CJ37)</f>
        <v/>
      </c>
      <c r="CY36" s="68" t="str">
        <f>IF(กรอกข้อมูลคะแนน!CK37=0,"",กรอกข้อมูลคะแนน!CK37)</f>
        <v/>
      </c>
      <c r="CZ36" s="95" t="str">
        <f t="shared" si="6"/>
        <v/>
      </c>
      <c r="DA36" s="96"/>
      <c r="DB36" s="80">
        <v>32</v>
      </c>
      <c r="DC36" s="97" t="str">
        <f>IF(กรอกข้อมูลคะแนน!CM37=0,"",กรอกข้อมูลคะแนน!CM37)</f>
        <v/>
      </c>
      <c r="DD36" s="97" t="str">
        <f>IF(กรอกข้อมูลคะแนน!CN37=0,"",กรอกข้อมูลคะแนน!CN37)</f>
        <v/>
      </c>
      <c r="DE36" s="97" t="str">
        <f>IF(กรอกข้อมูลคะแนน!CO37=0,"",กรอกข้อมูลคะแนน!CO37)</f>
        <v/>
      </c>
      <c r="DF36" s="97" t="str">
        <f>IF(กรอกข้อมูลคะแนน!CP37=0,"",กรอกข้อมูลคะแนน!CP37)</f>
        <v/>
      </c>
      <c r="DG36" s="104" t="str">
        <f>IF(กรอกข้อมูลคะแนน!CQ37=0,"",กรอกข้อมูลคะแนน!CQ37)</f>
        <v/>
      </c>
      <c r="DH36" s="97" t="str">
        <f>IF(กรอกข้อมูลคะแนน!CR37=0,"",กรอกข้อมูลคะแนน!CR37)</f>
        <v/>
      </c>
      <c r="DI36" s="97" t="str">
        <f>IF(กรอกข้อมูลคะแนน!CS37=0,"",กรอกข้อมูลคะแนน!CS37)</f>
        <v/>
      </c>
      <c r="DJ36" s="97" t="str">
        <f>IF(กรอกข้อมูลคะแนน!CT37=0,"",กรอกข้อมูลคะแนน!CT37)</f>
        <v/>
      </c>
      <c r="DK36" s="97" t="str">
        <f>IF(กรอกข้อมูลคะแนน!CU37=0,"",กรอกข้อมูลคะแนน!CU37)</f>
        <v/>
      </c>
      <c r="DL36" s="104" t="str">
        <f>IF(กรอกข้อมูลคะแนน!CV37=0,"",กรอกข้อมูลคะแนน!CV37)</f>
        <v/>
      </c>
      <c r="DM36" s="97" t="str">
        <f>IF(กรอกข้อมูลคะแนน!CW37=0,"",กรอกข้อมูลคะแนน!CW37)</f>
        <v/>
      </c>
      <c r="DN36" s="97" t="str">
        <f>IF(กรอกข้อมูลคะแนน!CX37=0,"",กรอกข้อมูลคะแนน!CX37)</f>
        <v/>
      </c>
      <c r="DO36" s="97" t="str">
        <f>IF(กรอกข้อมูลคะแนน!CY37=0,"",กรอกข้อมูลคะแนน!CY37)</f>
        <v/>
      </c>
      <c r="DP36" s="97" t="str">
        <f>IF(กรอกข้อมูลคะแนน!CZ37=0,"",กรอกข้อมูลคะแนน!CZ37)</f>
        <v/>
      </c>
      <c r="DQ36" s="98" t="str">
        <f>IF(กรอกข้อมูลคะแนน!DA37=0,"",กรอกข้อมูลคะแนน!DA37)</f>
        <v/>
      </c>
      <c r="DR36" s="95" t="str">
        <f>IF(กรอกข้อมูลคะแนน!DB37=0,"",IF(กรอกข้อมูลคะแนน!DB37="ร","ร",IF(กรอกข้อมูลคะแนน!DB37&gt;7.9,3,IF(กรอกข้อมูลคะแนน!DB37&gt;5.9,2,IF(กรอกข้อมูลคะแนน!DB37&gt;4.9,1,0)))))</f>
        <v/>
      </c>
    </row>
    <row r="37" spans="1:122" ht="17.100000000000001" customHeight="1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80">
        <v>33</v>
      </c>
      <c r="AC37" s="99" t="str">
        <f>IF(กรอกข้อมูลทั่วไป!AG36=0,"",กรอกข้อมูลทั่วไป!AG36)</f>
        <v/>
      </c>
      <c r="AD37" s="101" t="str">
        <f>IF(กรอกข้อมูลคะแนน!C38=0,"",กรอกข้อมูลคะแนน!C38)</f>
        <v/>
      </c>
      <c r="AE37" s="101" t="str">
        <f>IF(กรอกข้อมูลคะแนน!D38=0,"",กรอกข้อมูลคะแนน!D38)</f>
        <v/>
      </c>
      <c r="AF37" s="101" t="str">
        <f>IF(กรอกข้อมูลคะแนน!E38=0,"",กรอกข้อมูลคะแนน!E38)</f>
        <v/>
      </c>
      <c r="AG37" s="101" t="str">
        <f>IF(กรอกข้อมูลคะแนน!F38=0,"",กรอกข้อมูลคะแนน!F38)</f>
        <v/>
      </c>
      <c r="AH37" s="101" t="str">
        <f>IF(กรอกข้อมูลคะแนน!G38=0,"",กรอกข้อมูลคะแนน!G38)</f>
        <v/>
      </c>
      <c r="AI37" s="101" t="str">
        <f>IF(กรอกข้อมูลคะแนน!H38=0,"",กรอกข้อมูลคะแนน!H38)</f>
        <v/>
      </c>
      <c r="AJ37" s="101" t="str">
        <f>IF(กรอกข้อมูลคะแนน!I38=0,"",กรอกข้อมูลคะแนน!I38)</f>
        <v/>
      </c>
      <c r="AK37" s="101" t="str">
        <f>IF(กรอกข้อมูลคะแนน!K38=0,"",กรอกข้อมูลคะแนน!K38)</f>
        <v/>
      </c>
      <c r="AL37" s="101" t="str">
        <f>IF(กรอกข้อมูลคะแนน!L38=0,"",กรอกข้อมูลคะแนน!L38)</f>
        <v/>
      </c>
      <c r="AM37" s="101" t="str">
        <f>IF(กรอกข้อมูลคะแนน!M38=0,"",กรอกข้อมูลคะแนน!M38)</f>
        <v/>
      </c>
      <c r="AN37" s="101" t="str">
        <f>IF(กรอกข้อมูลคะแนน!N38=0,"",กรอกข้อมูลคะแนน!N38)</f>
        <v/>
      </c>
      <c r="AO37" s="80">
        <v>33</v>
      </c>
      <c r="AP37" s="99" t="str">
        <f>IF(กรอกข้อมูลทั่วไป!AG36=0,"",กรอกข้อมูลทั่วไป!AG36)</f>
        <v/>
      </c>
      <c r="AQ37" s="101" t="str">
        <f>IF(กรอกข้อมูลคะแนน!O38=0,"",กรอกข้อมูลคะแนน!O38)</f>
        <v/>
      </c>
      <c r="AR37" s="101" t="str">
        <f>IF(กรอกข้อมูลคะแนน!P38=0,"",กรอกข้อมูลคะแนน!P38)</f>
        <v/>
      </c>
      <c r="AS37" s="101" t="str">
        <f>IF(กรอกข้อมูลคะแนน!Q38=0,"",กรอกข้อมูลคะแนน!Q38)</f>
        <v/>
      </c>
      <c r="AT37" s="101" t="str">
        <f>IF(กรอกข้อมูลคะแนน!S38=0,"",กรอกข้อมูลคะแนน!S38)</f>
        <v/>
      </c>
      <c r="AU37" s="101" t="str">
        <f>IF(กรอกข้อมูลคะแนน!T38=0,"",กรอกข้อมูลคะแนน!T38)</f>
        <v/>
      </c>
      <c r="AV37" s="101" t="str">
        <f>IF(กรอกข้อมูลคะแนน!U38=0,"",กรอกข้อมูลคะแนน!U38)</f>
        <v/>
      </c>
      <c r="AW37" s="101" t="str">
        <f>IF(กรอกข้อมูลคะแนน!V38=0,"",กรอกข้อมูลคะแนน!V38)</f>
        <v/>
      </c>
      <c r="AX37" s="101" t="str">
        <f>IF(กรอกข้อมูลคะแนน!W38=0,"",กรอกข้อมูลคะแนน!W38)</f>
        <v/>
      </c>
      <c r="AY37" s="101" t="str">
        <f>IF(กรอกข้อมูลคะแนน!X38=0,"",กรอกข้อมูลคะแนน!X38)</f>
        <v/>
      </c>
      <c r="AZ37" s="101" t="str">
        <f>IF(กรอกข้อมูลคะแนน!Y38=0,"",กรอกข้อมูลคะแนน!Y38)</f>
        <v/>
      </c>
      <c r="BA37" s="80" t="str">
        <f>IF(กรอกข้อมูลคะแนน!AA38=0,"",กรอกข้อมูลคะแนน!AA38)</f>
        <v/>
      </c>
      <c r="BB37" s="80">
        <v>33</v>
      </c>
      <c r="BC37" s="99" t="str">
        <f>IF(กรอกข้อมูลทั่วไป!AG36=0,"",กรอกข้อมูลทั่วไป!AG36)</f>
        <v/>
      </c>
      <c r="BD37" s="101" t="str">
        <f>IF(กรอกข้อมูลคะแนน!AB38=0,"",กรอกข้อมูลคะแนน!AB38)</f>
        <v/>
      </c>
      <c r="BE37" s="101" t="str">
        <f>IF(กรอกข้อมูลคะแนน!AC38=0,"",กรอกข้อมูลคะแนน!AC38)</f>
        <v/>
      </c>
      <c r="BF37" s="101" t="str">
        <f>IF(กรอกข้อมูลคะแนน!AD38=0,"",กรอกข้อมูลคะแนน!AD38)</f>
        <v/>
      </c>
      <c r="BG37" s="101" t="str">
        <f>IF(กรอกข้อมูลคะแนน!AE38=0,"",กรอกข้อมูลคะแนน!AE38)</f>
        <v/>
      </c>
      <c r="BH37" s="101" t="str">
        <f>IF(กรอกข้อมูลคะแนน!AF38=0,"",กรอกข้อมูลคะแนน!AF38)</f>
        <v/>
      </c>
      <c r="BI37" s="101" t="str">
        <f>IF(กรอกข้อมูลคะแนน!AG38=0,"",กรอกข้อมูลคะแนน!AG38)</f>
        <v/>
      </c>
      <c r="BJ37" s="101" t="str">
        <f>IF(กรอกข้อมูลคะแนน!AH38=0,"",กรอกข้อมูลคะแนน!AH38)</f>
        <v/>
      </c>
      <c r="BK37" s="101" t="str">
        <f>IF(กรอกข้อมูลคะแนน!AJ38=0,"",กรอกข้อมูลคะแนน!AJ38)</f>
        <v/>
      </c>
      <c r="BL37" s="101" t="str">
        <f>IF(กรอกข้อมูลคะแนน!AK38=0,"",กรอกข้อมูลคะแนน!AK38)</f>
        <v/>
      </c>
      <c r="BM37" s="101" t="str">
        <f>IF(กรอกข้อมูลคะแนน!AL38=0,"",กรอกข้อมูลคะแนน!AL38)</f>
        <v/>
      </c>
      <c r="BN37" s="101" t="str">
        <f>IF(กรอกข้อมูลคะแนน!AM38=0,"",กรอกข้อมูลคะแนน!AM38)</f>
        <v/>
      </c>
      <c r="BO37" s="80">
        <v>33</v>
      </c>
      <c r="BP37" s="99" t="str">
        <f t="shared" si="2"/>
        <v/>
      </c>
      <c r="BQ37" s="101" t="str">
        <f>IF(กรอกข้อมูลคะแนน!AN38=0,"",กรอกข้อมูลคะแนน!AN38)</f>
        <v/>
      </c>
      <c r="BR37" s="101" t="str">
        <f>IF(กรอกข้อมูลคะแนน!AO38=0,"",กรอกข้อมูลคะแนน!AO38)</f>
        <v/>
      </c>
      <c r="BS37" s="101" t="str">
        <f>IF(กรอกข้อมูลคะแนน!AP38=0,"",กรอกข้อมูลคะแนน!AP38)</f>
        <v/>
      </c>
      <c r="BT37" s="101" t="str">
        <f>IF(กรอกข้อมูลคะแนน!AR38=0,"",กรอกข้อมูลคะแนน!AR38)</f>
        <v/>
      </c>
      <c r="BU37" s="101" t="str">
        <f>IF(กรอกข้อมูลคะแนน!AS38=0,"",กรอกข้อมูลคะแนน!AS38)</f>
        <v/>
      </c>
      <c r="BV37" s="101" t="str">
        <f>IF(กรอกข้อมูลคะแนน!AT38=0,"",กรอกข้อมูลคะแนน!AT38)</f>
        <v/>
      </c>
      <c r="BW37" s="101" t="str">
        <f>IF(กรอกข้อมูลคะแนน!AU38=0,"",กรอกข้อมูลคะแนน!AU38)</f>
        <v/>
      </c>
      <c r="BX37" s="101" t="str">
        <f>IF(กรอกข้อมูลคะแนน!AV38=0,"",กรอกข้อมูลคะแนน!AV38)</f>
        <v/>
      </c>
      <c r="BY37" s="101" t="str">
        <f>IF(กรอกข้อมูลคะแนน!AW38=0,"",กรอกข้อมูลคะแนน!AW38)</f>
        <v/>
      </c>
      <c r="BZ37" s="101" t="str">
        <f>IF(กรอกข้อมูลคะแนน!AX38=0,"",กรอกข้อมูลคะแนน!AX38)</f>
        <v/>
      </c>
      <c r="CA37" s="80" t="str">
        <f>IF(กรอกข้อมูลคะแนน!AZ38=0,"",กรอกข้อมูลคะแนน!AZ38)</f>
        <v/>
      </c>
      <c r="CB37" s="80">
        <v>33</v>
      </c>
      <c r="CC37" s="68" t="str">
        <f>IF(กรอกข้อมูลคะแนน!BA38=0,"",กรอกข้อมูลคะแนน!BA38)</f>
        <v/>
      </c>
      <c r="CD37" s="68" t="str">
        <f>IF(กรอกข้อมูลคะแนน!BB38=0,"",กรอกข้อมูลคะแนน!BB38)</f>
        <v/>
      </c>
      <c r="CE37" s="143" t="str">
        <f>IF(กรอกข้อมูลคะแนน!BD38=0,"",กรอกข้อมูลคะแนน!BD38)</f>
        <v/>
      </c>
      <c r="CF37" s="143" t="str">
        <f>IF(กรอกข้อมูลคะแนน!BC38=0,"",กรอกข้อมูลคะแนน!BC38)</f>
        <v/>
      </c>
      <c r="CG37" s="143" t="str">
        <f t="shared" si="0"/>
        <v/>
      </c>
      <c r="CH37" s="143" t="str">
        <f>IF(กรอกข้อมูลคะแนน!BH38=0,"",กรอกข้อมูลคะแนน!BH38)</f>
        <v/>
      </c>
      <c r="CI37" s="143" t="str">
        <f>IF(กรอกข้อมูลคะแนน!BF38=0,"",กรอกข้อมูลคะแนน!BF38)</f>
        <v/>
      </c>
      <c r="CJ37" s="143" t="str">
        <f t="shared" si="3"/>
        <v/>
      </c>
      <c r="CK37" s="81" t="str">
        <f t="shared" si="4"/>
        <v/>
      </c>
      <c r="CL37" s="80" t="str">
        <f t="shared" si="5"/>
        <v/>
      </c>
      <c r="CM37" s="81" t="str">
        <f>IF(กรอกข้อมูลคะแนน!BG38=0,"",กรอกข้อมูลคะแนน!BG38)</f>
        <v/>
      </c>
      <c r="CN37" s="133" t="str">
        <f t="shared" si="1"/>
        <v/>
      </c>
      <c r="CO37" s="68" t="str">
        <f>IF(CN37="","",IF(CN37="ร","ร",VLOOKUP(CN37,ช่วงคะแนน!$H$8:$I$15,2)))</f>
        <v/>
      </c>
      <c r="CP37" s="5"/>
      <c r="CQ37" s="80">
        <v>33</v>
      </c>
      <c r="CR37" s="68" t="str">
        <f>IF(กรอกข้อมูลคะแนน!CD38=0,"",กรอกข้อมูลคะแนน!CD38)</f>
        <v/>
      </c>
      <c r="CS37" s="68" t="str">
        <f>IF(กรอกข้อมูลคะแนน!CE38=0,"",กรอกข้อมูลคะแนน!CE38)</f>
        <v/>
      </c>
      <c r="CT37" s="68" t="str">
        <f>IF(กรอกข้อมูลคะแนน!CF38=0,"",กรอกข้อมูลคะแนน!CF38)</f>
        <v/>
      </c>
      <c r="CU37" s="68" t="str">
        <f>IF(กรอกข้อมูลคะแนน!CG38=0,"",กรอกข้อมูลคะแนน!CG38)</f>
        <v/>
      </c>
      <c r="CV37" s="68" t="str">
        <f>IF(กรอกข้อมูลคะแนน!CH38=0,"",กรอกข้อมูลคะแนน!CH38)</f>
        <v/>
      </c>
      <c r="CW37" s="68" t="str">
        <f>IF(กรอกข้อมูลคะแนน!CI38=0,"",กรอกข้อมูลคะแนน!CI38)</f>
        <v/>
      </c>
      <c r="CX37" s="68" t="str">
        <f>IF(กรอกข้อมูลคะแนน!CJ38=0,"",กรอกข้อมูลคะแนน!CJ38)</f>
        <v/>
      </c>
      <c r="CY37" s="68" t="str">
        <f>IF(กรอกข้อมูลคะแนน!CK38=0,"",กรอกข้อมูลคะแนน!CK38)</f>
        <v/>
      </c>
      <c r="CZ37" s="95" t="str">
        <f t="shared" si="6"/>
        <v/>
      </c>
      <c r="DA37" s="96"/>
      <c r="DB37" s="80">
        <v>33</v>
      </c>
      <c r="DC37" s="97" t="str">
        <f>IF(กรอกข้อมูลคะแนน!CM38=0,"",กรอกข้อมูลคะแนน!CM38)</f>
        <v/>
      </c>
      <c r="DD37" s="97" t="str">
        <f>IF(กรอกข้อมูลคะแนน!CN38=0,"",กรอกข้อมูลคะแนน!CN38)</f>
        <v/>
      </c>
      <c r="DE37" s="97" t="str">
        <f>IF(กรอกข้อมูลคะแนน!CO38=0,"",กรอกข้อมูลคะแนน!CO38)</f>
        <v/>
      </c>
      <c r="DF37" s="97" t="str">
        <f>IF(กรอกข้อมูลคะแนน!CP38=0,"",กรอกข้อมูลคะแนน!CP38)</f>
        <v/>
      </c>
      <c r="DG37" s="104" t="str">
        <f>IF(กรอกข้อมูลคะแนน!CQ38=0,"",กรอกข้อมูลคะแนน!CQ38)</f>
        <v/>
      </c>
      <c r="DH37" s="97" t="str">
        <f>IF(กรอกข้อมูลคะแนน!CR38=0,"",กรอกข้อมูลคะแนน!CR38)</f>
        <v/>
      </c>
      <c r="DI37" s="97" t="str">
        <f>IF(กรอกข้อมูลคะแนน!CS38=0,"",กรอกข้อมูลคะแนน!CS38)</f>
        <v/>
      </c>
      <c r="DJ37" s="97" t="str">
        <f>IF(กรอกข้อมูลคะแนน!CT38=0,"",กรอกข้อมูลคะแนน!CT38)</f>
        <v/>
      </c>
      <c r="DK37" s="97" t="str">
        <f>IF(กรอกข้อมูลคะแนน!CU38=0,"",กรอกข้อมูลคะแนน!CU38)</f>
        <v/>
      </c>
      <c r="DL37" s="104" t="str">
        <f>IF(กรอกข้อมูลคะแนน!CV38=0,"",กรอกข้อมูลคะแนน!CV38)</f>
        <v/>
      </c>
      <c r="DM37" s="97" t="str">
        <f>IF(กรอกข้อมูลคะแนน!CW38=0,"",กรอกข้อมูลคะแนน!CW38)</f>
        <v/>
      </c>
      <c r="DN37" s="97" t="str">
        <f>IF(กรอกข้อมูลคะแนน!CX38=0,"",กรอกข้อมูลคะแนน!CX38)</f>
        <v/>
      </c>
      <c r="DO37" s="97" t="str">
        <f>IF(กรอกข้อมูลคะแนน!CY38=0,"",กรอกข้อมูลคะแนน!CY38)</f>
        <v/>
      </c>
      <c r="DP37" s="97" t="str">
        <f>IF(กรอกข้อมูลคะแนน!CZ38=0,"",กรอกข้อมูลคะแนน!CZ38)</f>
        <v/>
      </c>
      <c r="DQ37" s="98" t="str">
        <f>IF(กรอกข้อมูลคะแนน!DA38=0,"",กรอกข้อมูลคะแนน!DA38)</f>
        <v/>
      </c>
      <c r="DR37" s="95" t="str">
        <f>IF(กรอกข้อมูลคะแนน!DB38=0,"",IF(กรอกข้อมูลคะแนน!DB38="ร","ร",IF(กรอกข้อมูลคะแนน!DB38&gt;7.9,3,IF(กรอกข้อมูลคะแนน!DB38&gt;5.9,2,IF(กรอกข้อมูลคะแนน!DB38&gt;4.9,1,0)))))</f>
        <v/>
      </c>
    </row>
    <row r="38" spans="1:122" ht="17.100000000000001" customHeight="1" x14ac:dyDescent="0.3">
      <c r="A38" s="69" t="s">
        <v>120</v>
      </c>
      <c r="B38" s="56"/>
      <c r="C38" s="56"/>
      <c r="D38" s="56"/>
      <c r="E38" s="56"/>
      <c r="F38" s="56"/>
      <c r="G38" s="56"/>
      <c r="H38" s="56"/>
      <c r="I38" s="62"/>
      <c r="J38" s="56"/>
      <c r="K38" s="56"/>
      <c r="L38" s="56"/>
      <c r="M38" s="56"/>
      <c r="N38" s="56"/>
      <c r="O38" s="56"/>
      <c r="P38" s="58"/>
      <c r="Q38" s="69" t="s">
        <v>30</v>
      </c>
      <c r="R38" s="56"/>
      <c r="S38" s="58"/>
      <c r="T38" s="69" t="s">
        <v>116</v>
      </c>
      <c r="U38" s="56"/>
      <c r="V38" s="56"/>
      <c r="W38" s="56"/>
      <c r="X38" s="56"/>
      <c r="Y38" s="56"/>
      <c r="Z38" s="56"/>
      <c r="AA38" s="56"/>
      <c r="AB38" s="80">
        <v>34</v>
      </c>
      <c r="AC38" s="99" t="str">
        <f>IF(กรอกข้อมูลทั่วไป!AG37=0,"",กรอกข้อมูลทั่วไป!AG37)</f>
        <v/>
      </c>
      <c r="AD38" s="101" t="str">
        <f>IF(กรอกข้อมูลคะแนน!C39=0,"",กรอกข้อมูลคะแนน!C39)</f>
        <v/>
      </c>
      <c r="AE38" s="101" t="str">
        <f>IF(กรอกข้อมูลคะแนน!D39=0,"",กรอกข้อมูลคะแนน!D39)</f>
        <v/>
      </c>
      <c r="AF38" s="101" t="str">
        <f>IF(กรอกข้อมูลคะแนน!E39=0,"",กรอกข้อมูลคะแนน!E39)</f>
        <v/>
      </c>
      <c r="AG38" s="101" t="str">
        <f>IF(กรอกข้อมูลคะแนน!F39=0,"",กรอกข้อมูลคะแนน!F39)</f>
        <v/>
      </c>
      <c r="AH38" s="101" t="str">
        <f>IF(กรอกข้อมูลคะแนน!G39=0,"",กรอกข้อมูลคะแนน!G39)</f>
        <v/>
      </c>
      <c r="AI38" s="101" t="str">
        <f>IF(กรอกข้อมูลคะแนน!H39=0,"",กรอกข้อมูลคะแนน!H39)</f>
        <v/>
      </c>
      <c r="AJ38" s="101" t="str">
        <f>IF(กรอกข้อมูลคะแนน!I39=0,"",กรอกข้อมูลคะแนน!I39)</f>
        <v/>
      </c>
      <c r="AK38" s="101" t="str">
        <f>IF(กรอกข้อมูลคะแนน!K39=0,"",กรอกข้อมูลคะแนน!K39)</f>
        <v/>
      </c>
      <c r="AL38" s="101" t="str">
        <f>IF(กรอกข้อมูลคะแนน!L39=0,"",กรอกข้อมูลคะแนน!L39)</f>
        <v/>
      </c>
      <c r="AM38" s="101" t="str">
        <f>IF(กรอกข้อมูลคะแนน!M39=0,"",กรอกข้อมูลคะแนน!M39)</f>
        <v/>
      </c>
      <c r="AN38" s="101" t="str">
        <f>IF(กรอกข้อมูลคะแนน!N39=0,"",กรอกข้อมูลคะแนน!N39)</f>
        <v/>
      </c>
      <c r="AO38" s="80">
        <v>34</v>
      </c>
      <c r="AP38" s="99" t="str">
        <f>IF(กรอกข้อมูลทั่วไป!AG37=0,"",กรอกข้อมูลทั่วไป!AG37)</f>
        <v/>
      </c>
      <c r="AQ38" s="101" t="str">
        <f>IF(กรอกข้อมูลคะแนน!O39=0,"",กรอกข้อมูลคะแนน!O39)</f>
        <v/>
      </c>
      <c r="AR38" s="101" t="str">
        <f>IF(กรอกข้อมูลคะแนน!P39=0,"",กรอกข้อมูลคะแนน!P39)</f>
        <v/>
      </c>
      <c r="AS38" s="101" t="str">
        <f>IF(กรอกข้อมูลคะแนน!Q39=0,"",กรอกข้อมูลคะแนน!Q39)</f>
        <v/>
      </c>
      <c r="AT38" s="101" t="str">
        <f>IF(กรอกข้อมูลคะแนน!S39=0,"",กรอกข้อมูลคะแนน!S39)</f>
        <v/>
      </c>
      <c r="AU38" s="101" t="str">
        <f>IF(กรอกข้อมูลคะแนน!T39=0,"",กรอกข้อมูลคะแนน!T39)</f>
        <v/>
      </c>
      <c r="AV38" s="101" t="str">
        <f>IF(กรอกข้อมูลคะแนน!U39=0,"",กรอกข้อมูลคะแนน!U39)</f>
        <v/>
      </c>
      <c r="AW38" s="101" t="str">
        <f>IF(กรอกข้อมูลคะแนน!V39=0,"",กรอกข้อมูลคะแนน!V39)</f>
        <v/>
      </c>
      <c r="AX38" s="101" t="str">
        <f>IF(กรอกข้อมูลคะแนน!W39=0,"",กรอกข้อมูลคะแนน!W39)</f>
        <v/>
      </c>
      <c r="AY38" s="101" t="str">
        <f>IF(กรอกข้อมูลคะแนน!X39=0,"",กรอกข้อมูลคะแนน!X39)</f>
        <v/>
      </c>
      <c r="AZ38" s="101" t="str">
        <f>IF(กรอกข้อมูลคะแนน!Y39=0,"",กรอกข้อมูลคะแนน!Y39)</f>
        <v/>
      </c>
      <c r="BA38" s="80" t="str">
        <f>IF(กรอกข้อมูลคะแนน!AA39=0,"",กรอกข้อมูลคะแนน!AA39)</f>
        <v/>
      </c>
      <c r="BB38" s="80">
        <v>34</v>
      </c>
      <c r="BC38" s="99" t="str">
        <f>IF(กรอกข้อมูลทั่วไป!AG37=0,"",กรอกข้อมูลทั่วไป!AG37)</f>
        <v/>
      </c>
      <c r="BD38" s="101" t="str">
        <f>IF(กรอกข้อมูลคะแนน!AB39=0,"",กรอกข้อมูลคะแนน!AB39)</f>
        <v/>
      </c>
      <c r="BE38" s="101" t="str">
        <f>IF(กรอกข้อมูลคะแนน!AC39=0,"",กรอกข้อมูลคะแนน!AC39)</f>
        <v/>
      </c>
      <c r="BF38" s="101" t="str">
        <f>IF(กรอกข้อมูลคะแนน!AD39=0,"",กรอกข้อมูลคะแนน!AD39)</f>
        <v/>
      </c>
      <c r="BG38" s="101" t="str">
        <f>IF(กรอกข้อมูลคะแนน!AE39=0,"",กรอกข้อมูลคะแนน!AE39)</f>
        <v/>
      </c>
      <c r="BH38" s="101" t="str">
        <f>IF(กรอกข้อมูลคะแนน!AF39=0,"",กรอกข้อมูลคะแนน!AF39)</f>
        <v/>
      </c>
      <c r="BI38" s="101" t="str">
        <f>IF(กรอกข้อมูลคะแนน!AG39=0,"",กรอกข้อมูลคะแนน!AG39)</f>
        <v/>
      </c>
      <c r="BJ38" s="101" t="str">
        <f>IF(กรอกข้อมูลคะแนน!AH39=0,"",กรอกข้อมูลคะแนน!AH39)</f>
        <v/>
      </c>
      <c r="BK38" s="101" t="str">
        <f>IF(กรอกข้อมูลคะแนน!AJ39=0,"",กรอกข้อมูลคะแนน!AJ39)</f>
        <v/>
      </c>
      <c r="BL38" s="101" t="str">
        <f>IF(กรอกข้อมูลคะแนน!AK39=0,"",กรอกข้อมูลคะแนน!AK39)</f>
        <v/>
      </c>
      <c r="BM38" s="101" t="str">
        <f>IF(กรอกข้อมูลคะแนน!AL39=0,"",กรอกข้อมูลคะแนน!AL39)</f>
        <v/>
      </c>
      <c r="BN38" s="101" t="str">
        <f>IF(กรอกข้อมูลคะแนน!AM39=0,"",กรอกข้อมูลคะแนน!AM39)</f>
        <v/>
      </c>
      <c r="BO38" s="80">
        <v>34</v>
      </c>
      <c r="BP38" s="99" t="str">
        <f t="shared" si="2"/>
        <v/>
      </c>
      <c r="BQ38" s="101" t="str">
        <f>IF(กรอกข้อมูลคะแนน!AN39=0,"",กรอกข้อมูลคะแนน!AN39)</f>
        <v/>
      </c>
      <c r="BR38" s="101" t="str">
        <f>IF(กรอกข้อมูลคะแนน!AO39=0,"",กรอกข้อมูลคะแนน!AO39)</f>
        <v/>
      </c>
      <c r="BS38" s="101" t="str">
        <f>IF(กรอกข้อมูลคะแนน!AP39=0,"",กรอกข้อมูลคะแนน!AP39)</f>
        <v/>
      </c>
      <c r="BT38" s="101" t="str">
        <f>IF(กรอกข้อมูลคะแนน!AR39=0,"",กรอกข้อมูลคะแนน!AR39)</f>
        <v/>
      </c>
      <c r="BU38" s="101" t="str">
        <f>IF(กรอกข้อมูลคะแนน!AS39=0,"",กรอกข้อมูลคะแนน!AS39)</f>
        <v/>
      </c>
      <c r="BV38" s="101" t="str">
        <f>IF(กรอกข้อมูลคะแนน!AT39=0,"",กรอกข้อมูลคะแนน!AT39)</f>
        <v/>
      </c>
      <c r="BW38" s="101" t="str">
        <f>IF(กรอกข้อมูลคะแนน!AU39=0,"",กรอกข้อมูลคะแนน!AU39)</f>
        <v/>
      </c>
      <c r="BX38" s="101" t="str">
        <f>IF(กรอกข้อมูลคะแนน!AV39=0,"",กรอกข้อมูลคะแนน!AV39)</f>
        <v/>
      </c>
      <c r="BY38" s="101" t="str">
        <f>IF(กรอกข้อมูลคะแนน!AW39=0,"",กรอกข้อมูลคะแนน!AW39)</f>
        <v/>
      </c>
      <c r="BZ38" s="101" t="str">
        <f>IF(กรอกข้อมูลคะแนน!AX39=0,"",กรอกข้อมูลคะแนน!AX39)</f>
        <v/>
      </c>
      <c r="CA38" s="80" t="str">
        <f>IF(กรอกข้อมูลคะแนน!AZ39=0,"",กรอกข้อมูลคะแนน!AZ39)</f>
        <v/>
      </c>
      <c r="CB38" s="80">
        <v>34</v>
      </c>
      <c r="CC38" s="68" t="str">
        <f>IF(กรอกข้อมูลคะแนน!BA39=0,"",กรอกข้อมูลคะแนน!BA39)</f>
        <v/>
      </c>
      <c r="CD38" s="68" t="str">
        <f>IF(กรอกข้อมูลคะแนน!BB39=0,"",กรอกข้อมูลคะแนน!BB39)</f>
        <v/>
      </c>
      <c r="CE38" s="143" t="str">
        <f>IF(กรอกข้อมูลคะแนน!BD39=0,"",กรอกข้อมูลคะแนน!BD39)</f>
        <v/>
      </c>
      <c r="CF38" s="143" t="str">
        <f>IF(กรอกข้อมูลคะแนน!BC39=0,"",กรอกข้อมูลคะแนน!BC39)</f>
        <v/>
      </c>
      <c r="CG38" s="143" t="str">
        <f t="shared" si="0"/>
        <v/>
      </c>
      <c r="CH38" s="143" t="str">
        <f>IF(กรอกข้อมูลคะแนน!BH39=0,"",กรอกข้อมูลคะแนน!BH39)</f>
        <v/>
      </c>
      <c r="CI38" s="143" t="str">
        <f>IF(กรอกข้อมูลคะแนน!BF39=0,"",กรอกข้อมูลคะแนน!BF39)</f>
        <v/>
      </c>
      <c r="CJ38" s="143" t="str">
        <f t="shared" si="3"/>
        <v/>
      </c>
      <c r="CK38" s="81" t="str">
        <f t="shared" si="4"/>
        <v/>
      </c>
      <c r="CL38" s="80" t="str">
        <f t="shared" si="5"/>
        <v/>
      </c>
      <c r="CM38" s="81" t="str">
        <f>IF(กรอกข้อมูลคะแนน!BG39=0,"",กรอกข้อมูลคะแนน!BG39)</f>
        <v/>
      </c>
      <c r="CN38" s="133" t="str">
        <f t="shared" si="1"/>
        <v/>
      </c>
      <c r="CO38" s="68" t="str">
        <f>IF(CN38="","",IF(CN38="ร","ร",VLOOKUP(CN38,ช่วงคะแนน!$H$8:$I$15,2)))</f>
        <v/>
      </c>
      <c r="CP38" s="5"/>
      <c r="CQ38" s="80">
        <v>34</v>
      </c>
      <c r="CR38" s="68" t="str">
        <f>IF(กรอกข้อมูลคะแนน!CD39=0,"",กรอกข้อมูลคะแนน!CD39)</f>
        <v/>
      </c>
      <c r="CS38" s="68" t="str">
        <f>IF(กรอกข้อมูลคะแนน!CE39=0,"",กรอกข้อมูลคะแนน!CE39)</f>
        <v/>
      </c>
      <c r="CT38" s="68" t="str">
        <f>IF(กรอกข้อมูลคะแนน!CF39=0,"",กรอกข้อมูลคะแนน!CF39)</f>
        <v/>
      </c>
      <c r="CU38" s="68" t="str">
        <f>IF(กรอกข้อมูลคะแนน!CG39=0,"",กรอกข้อมูลคะแนน!CG39)</f>
        <v/>
      </c>
      <c r="CV38" s="68" t="str">
        <f>IF(กรอกข้อมูลคะแนน!CH39=0,"",กรอกข้อมูลคะแนน!CH39)</f>
        <v/>
      </c>
      <c r="CW38" s="68" t="str">
        <f>IF(กรอกข้อมูลคะแนน!CI39=0,"",กรอกข้อมูลคะแนน!CI39)</f>
        <v/>
      </c>
      <c r="CX38" s="68" t="str">
        <f>IF(กรอกข้อมูลคะแนน!CJ39=0,"",กรอกข้อมูลคะแนน!CJ39)</f>
        <v/>
      </c>
      <c r="CY38" s="68" t="str">
        <f>IF(กรอกข้อมูลคะแนน!CK39=0,"",กรอกข้อมูลคะแนน!CK39)</f>
        <v/>
      </c>
      <c r="CZ38" s="95" t="str">
        <f t="shared" si="6"/>
        <v/>
      </c>
      <c r="DA38" s="96"/>
      <c r="DB38" s="80">
        <v>34</v>
      </c>
      <c r="DC38" s="97" t="str">
        <f>IF(กรอกข้อมูลคะแนน!CM39=0,"",กรอกข้อมูลคะแนน!CM39)</f>
        <v/>
      </c>
      <c r="DD38" s="97" t="str">
        <f>IF(กรอกข้อมูลคะแนน!CN39=0,"",กรอกข้อมูลคะแนน!CN39)</f>
        <v/>
      </c>
      <c r="DE38" s="97" t="str">
        <f>IF(กรอกข้อมูลคะแนน!CO39=0,"",กรอกข้อมูลคะแนน!CO39)</f>
        <v/>
      </c>
      <c r="DF38" s="97" t="str">
        <f>IF(กรอกข้อมูลคะแนน!CP39=0,"",กรอกข้อมูลคะแนน!CP39)</f>
        <v/>
      </c>
      <c r="DG38" s="104" t="str">
        <f>IF(กรอกข้อมูลคะแนน!CQ39=0,"",กรอกข้อมูลคะแนน!CQ39)</f>
        <v/>
      </c>
      <c r="DH38" s="97" t="str">
        <f>IF(กรอกข้อมูลคะแนน!CR39=0,"",กรอกข้อมูลคะแนน!CR39)</f>
        <v/>
      </c>
      <c r="DI38" s="97" t="str">
        <f>IF(กรอกข้อมูลคะแนน!CS39=0,"",กรอกข้อมูลคะแนน!CS39)</f>
        <v/>
      </c>
      <c r="DJ38" s="97" t="str">
        <f>IF(กรอกข้อมูลคะแนน!CT39=0,"",กรอกข้อมูลคะแนน!CT39)</f>
        <v/>
      </c>
      <c r="DK38" s="97" t="str">
        <f>IF(กรอกข้อมูลคะแนน!CU39=0,"",กรอกข้อมูลคะแนน!CU39)</f>
        <v/>
      </c>
      <c r="DL38" s="104" t="str">
        <f>IF(กรอกข้อมูลคะแนน!CV39=0,"",กรอกข้อมูลคะแนน!CV39)</f>
        <v/>
      </c>
      <c r="DM38" s="97" t="str">
        <f>IF(กรอกข้อมูลคะแนน!CW39=0,"",กรอกข้อมูลคะแนน!CW39)</f>
        <v/>
      </c>
      <c r="DN38" s="97" t="str">
        <f>IF(กรอกข้อมูลคะแนน!CX39=0,"",กรอกข้อมูลคะแนน!CX39)</f>
        <v/>
      </c>
      <c r="DO38" s="97" t="str">
        <f>IF(กรอกข้อมูลคะแนน!CY39=0,"",กรอกข้อมูลคะแนน!CY39)</f>
        <v/>
      </c>
      <c r="DP38" s="97" t="str">
        <f>IF(กรอกข้อมูลคะแนน!CZ39=0,"",กรอกข้อมูลคะแนน!CZ39)</f>
        <v/>
      </c>
      <c r="DQ38" s="98" t="str">
        <f>IF(กรอกข้อมูลคะแนน!DA39=0,"",กรอกข้อมูลคะแนน!DA39)</f>
        <v/>
      </c>
      <c r="DR38" s="95" t="str">
        <f>IF(กรอกข้อมูลคะแนน!DB39=0,"",IF(กรอกข้อมูลคะแนน!DB39="ร","ร",IF(กรอกข้อมูลคะแนน!DB39&gt;7.9,3,IF(กรอกข้อมูลคะแนน!DB39&gt;5.9,2,IF(กรอกข้อมูลคะแนน!DB39&gt;4.9,1,0)))))</f>
        <v/>
      </c>
    </row>
    <row r="39" spans="1:122" ht="17.100000000000001" customHeight="1" x14ac:dyDescent="0.3">
      <c r="A39" s="69" t="s">
        <v>131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80">
        <v>35</v>
      </c>
      <c r="AC39" s="99" t="str">
        <f>IF(กรอกข้อมูลทั่วไป!AG38=0,"",กรอกข้อมูลทั่วไป!AG38)</f>
        <v/>
      </c>
      <c r="AD39" s="101" t="str">
        <f>IF(กรอกข้อมูลคะแนน!C40=0,"",กรอกข้อมูลคะแนน!C40)</f>
        <v/>
      </c>
      <c r="AE39" s="101" t="str">
        <f>IF(กรอกข้อมูลคะแนน!D40=0,"",กรอกข้อมูลคะแนน!D40)</f>
        <v/>
      </c>
      <c r="AF39" s="101" t="str">
        <f>IF(กรอกข้อมูลคะแนน!E40=0,"",กรอกข้อมูลคะแนน!E40)</f>
        <v/>
      </c>
      <c r="AG39" s="101" t="str">
        <f>IF(กรอกข้อมูลคะแนน!F40=0,"",กรอกข้อมูลคะแนน!F40)</f>
        <v/>
      </c>
      <c r="AH39" s="101" t="str">
        <f>IF(กรอกข้อมูลคะแนน!G40=0,"",กรอกข้อมูลคะแนน!G40)</f>
        <v/>
      </c>
      <c r="AI39" s="101" t="str">
        <f>IF(กรอกข้อมูลคะแนน!H40=0,"",กรอกข้อมูลคะแนน!H40)</f>
        <v/>
      </c>
      <c r="AJ39" s="101" t="str">
        <f>IF(กรอกข้อมูลคะแนน!I40=0,"",กรอกข้อมูลคะแนน!I40)</f>
        <v/>
      </c>
      <c r="AK39" s="101" t="str">
        <f>IF(กรอกข้อมูลคะแนน!K40=0,"",กรอกข้อมูลคะแนน!K40)</f>
        <v/>
      </c>
      <c r="AL39" s="101" t="str">
        <f>IF(กรอกข้อมูลคะแนน!L40=0,"",กรอกข้อมูลคะแนน!L40)</f>
        <v/>
      </c>
      <c r="AM39" s="101" t="str">
        <f>IF(กรอกข้อมูลคะแนน!M40=0,"",กรอกข้อมูลคะแนน!M40)</f>
        <v/>
      </c>
      <c r="AN39" s="101" t="str">
        <f>IF(กรอกข้อมูลคะแนน!N40=0,"",กรอกข้อมูลคะแนน!N40)</f>
        <v/>
      </c>
      <c r="AO39" s="80">
        <v>35</v>
      </c>
      <c r="AP39" s="99" t="str">
        <f>IF(กรอกข้อมูลทั่วไป!AG38=0,"",กรอกข้อมูลทั่วไป!AG38)</f>
        <v/>
      </c>
      <c r="AQ39" s="101" t="str">
        <f>IF(กรอกข้อมูลคะแนน!O40=0,"",กรอกข้อมูลคะแนน!O40)</f>
        <v/>
      </c>
      <c r="AR39" s="101" t="str">
        <f>IF(กรอกข้อมูลคะแนน!P40=0,"",กรอกข้อมูลคะแนน!P40)</f>
        <v/>
      </c>
      <c r="AS39" s="101" t="str">
        <f>IF(กรอกข้อมูลคะแนน!Q40=0,"",กรอกข้อมูลคะแนน!Q40)</f>
        <v/>
      </c>
      <c r="AT39" s="101" t="str">
        <f>IF(กรอกข้อมูลคะแนน!S40=0,"",กรอกข้อมูลคะแนน!S40)</f>
        <v/>
      </c>
      <c r="AU39" s="101" t="str">
        <f>IF(กรอกข้อมูลคะแนน!T40=0,"",กรอกข้อมูลคะแนน!T40)</f>
        <v/>
      </c>
      <c r="AV39" s="101" t="str">
        <f>IF(กรอกข้อมูลคะแนน!U40=0,"",กรอกข้อมูลคะแนน!U40)</f>
        <v/>
      </c>
      <c r="AW39" s="101" t="str">
        <f>IF(กรอกข้อมูลคะแนน!V40=0,"",กรอกข้อมูลคะแนน!V40)</f>
        <v/>
      </c>
      <c r="AX39" s="101" t="str">
        <f>IF(กรอกข้อมูลคะแนน!W40=0,"",กรอกข้อมูลคะแนน!W40)</f>
        <v/>
      </c>
      <c r="AY39" s="101" t="str">
        <f>IF(กรอกข้อมูลคะแนน!X40=0,"",กรอกข้อมูลคะแนน!X40)</f>
        <v/>
      </c>
      <c r="AZ39" s="101" t="str">
        <f>IF(กรอกข้อมูลคะแนน!Y40=0,"",กรอกข้อมูลคะแนน!Y40)</f>
        <v/>
      </c>
      <c r="BA39" s="80" t="str">
        <f>IF(กรอกข้อมูลคะแนน!AA40=0,"",กรอกข้อมูลคะแนน!AA40)</f>
        <v/>
      </c>
      <c r="BB39" s="80">
        <v>35</v>
      </c>
      <c r="BC39" s="99" t="str">
        <f>IF(กรอกข้อมูลทั่วไป!AG38=0,"",กรอกข้อมูลทั่วไป!AG38)</f>
        <v/>
      </c>
      <c r="BD39" s="101" t="str">
        <f>IF(กรอกข้อมูลคะแนน!AB40=0,"",กรอกข้อมูลคะแนน!AB40)</f>
        <v/>
      </c>
      <c r="BE39" s="101" t="str">
        <f>IF(กรอกข้อมูลคะแนน!AC40=0,"",กรอกข้อมูลคะแนน!AC40)</f>
        <v/>
      </c>
      <c r="BF39" s="101" t="str">
        <f>IF(กรอกข้อมูลคะแนน!AD40=0,"",กรอกข้อมูลคะแนน!AD40)</f>
        <v/>
      </c>
      <c r="BG39" s="101" t="str">
        <f>IF(กรอกข้อมูลคะแนน!AE40=0,"",กรอกข้อมูลคะแนน!AE40)</f>
        <v/>
      </c>
      <c r="BH39" s="101" t="str">
        <f>IF(กรอกข้อมูลคะแนน!AF40=0,"",กรอกข้อมูลคะแนน!AF40)</f>
        <v/>
      </c>
      <c r="BI39" s="101" t="str">
        <f>IF(กรอกข้อมูลคะแนน!AG40=0,"",กรอกข้อมูลคะแนน!AG40)</f>
        <v/>
      </c>
      <c r="BJ39" s="101" t="str">
        <f>IF(กรอกข้อมูลคะแนน!AH40=0,"",กรอกข้อมูลคะแนน!AH40)</f>
        <v/>
      </c>
      <c r="BK39" s="101" t="str">
        <f>IF(กรอกข้อมูลคะแนน!AJ40=0,"",กรอกข้อมูลคะแนน!AJ40)</f>
        <v/>
      </c>
      <c r="BL39" s="101" t="str">
        <f>IF(กรอกข้อมูลคะแนน!AK40=0,"",กรอกข้อมูลคะแนน!AK40)</f>
        <v/>
      </c>
      <c r="BM39" s="101" t="str">
        <f>IF(กรอกข้อมูลคะแนน!AL40=0,"",กรอกข้อมูลคะแนน!AL40)</f>
        <v/>
      </c>
      <c r="BN39" s="101" t="str">
        <f>IF(กรอกข้อมูลคะแนน!AM40=0,"",กรอกข้อมูลคะแนน!AM40)</f>
        <v/>
      </c>
      <c r="BO39" s="80">
        <v>35</v>
      </c>
      <c r="BP39" s="99" t="str">
        <f t="shared" si="2"/>
        <v/>
      </c>
      <c r="BQ39" s="101" t="str">
        <f>IF(กรอกข้อมูลคะแนน!AN40=0,"",กรอกข้อมูลคะแนน!AN40)</f>
        <v/>
      </c>
      <c r="BR39" s="101" t="str">
        <f>IF(กรอกข้อมูลคะแนน!AO40=0,"",กรอกข้อมูลคะแนน!AO40)</f>
        <v/>
      </c>
      <c r="BS39" s="101" t="str">
        <f>IF(กรอกข้อมูลคะแนน!AP40=0,"",กรอกข้อมูลคะแนน!AP40)</f>
        <v/>
      </c>
      <c r="BT39" s="101" t="str">
        <f>IF(กรอกข้อมูลคะแนน!AR40=0,"",กรอกข้อมูลคะแนน!AR40)</f>
        <v/>
      </c>
      <c r="BU39" s="101" t="str">
        <f>IF(กรอกข้อมูลคะแนน!AS40=0,"",กรอกข้อมูลคะแนน!AS40)</f>
        <v/>
      </c>
      <c r="BV39" s="101" t="str">
        <f>IF(กรอกข้อมูลคะแนน!AT40=0,"",กรอกข้อมูลคะแนน!AT40)</f>
        <v/>
      </c>
      <c r="BW39" s="101" t="str">
        <f>IF(กรอกข้อมูลคะแนน!AU40=0,"",กรอกข้อมูลคะแนน!AU40)</f>
        <v/>
      </c>
      <c r="BX39" s="101" t="str">
        <f>IF(กรอกข้อมูลคะแนน!AV40=0,"",กรอกข้อมูลคะแนน!AV40)</f>
        <v/>
      </c>
      <c r="BY39" s="101" t="str">
        <f>IF(กรอกข้อมูลคะแนน!AW40=0,"",กรอกข้อมูลคะแนน!AW40)</f>
        <v/>
      </c>
      <c r="BZ39" s="101" t="str">
        <f>IF(กรอกข้อมูลคะแนน!AX40=0,"",กรอกข้อมูลคะแนน!AX40)</f>
        <v/>
      </c>
      <c r="CA39" s="80" t="str">
        <f>IF(กรอกข้อมูลคะแนน!AZ40=0,"",กรอกข้อมูลคะแนน!AZ40)</f>
        <v/>
      </c>
      <c r="CB39" s="80">
        <v>35</v>
      </c>
      <c r="CC39" s="68" t="str">
        <f>IF(กรอกข้อมูลคะแนน!BA40=0,"",กรอกข้อมูลคะแนน!BA40)</f>
        <v/>
      </c>
      <c r="CD39" s="68" t="str">
        <f>IF(กรอกข้อมูลคะแนน!BB40=0,"",กรอกข้อมูลคะแนน!BB40)</f>
        <v/>
      </c>
      <c r="CE39" s="143" t="str">
        <f>IF(กรอกข้อมูลคะแนน!BD40=0,"",กรอกข้อมูลคะแนน!BD40)</f>
        <v/>
      </c>
      <c r="CF39" s="143" t="str">
        <f>IF(กรอกข้อมูลคะแนน!BC40=0,"",กรอกข้อมูลคะแนน!BC40)</f>
        <v/>
      </c>
      <c r="CG39" s="143" t="str">
        <f t="shared" si="0"/>
        <v/>
      </c>
      <c r="CH39" s="143" t="str">
        <f>IF(กรอกข้อมูลคะแนน!BH40=0,"",กรอกข้อมูลคะแนน!BH40)</f>
        <v/>
      </c>
      <c r="CI39" s="143" t="str">
        <f>IF(กรอกข้อมูลคะแนน!BF40=0,"",กรอกข้อมูลคะแนน!BF40)</f>
        <v/>
      </c>
      <c r="CJ39" s="143" t="str">
        <f t="shared" si="3"/>
        <v/>
      </c>
      <c r="CK39" s="81" t="str">
        <f t="shared" si="4"/>
        <v/>
      </c>
      <c r="CL39" s="80" t="str">
        <f t="shared" si="5"/>
        <v/>
      </c>
      <c r="CM39" s="81" t="str">
        <f>IF(กรอกข้อมูลคะแนน!BG40=0,"",กรอกข้อมูลคะแนน!BG40)</f>
        <v/>
      </c>
      <c r="CN39" s="133" t="str">
        <f t="shared" si="1"/>
        <v/>
      </c>
      <c r="CO39" s="68" t="str">
        <f>IF(CN39="","",IF(CN39="ร","ร",VLOOKUP(CN39,ช่วงคะแนน!$H$8:$I$15,2)))</f>
        <v/>
      </c>
      <c r="CP39" s="5"/>
      <c r="CQ39" s="80">
        <v>35</v>
      </c>
      <c r="CR39" s="68" t="str">
        <f>IF(กรอกข้อมูลคะแนน!CD40=0,"",กรอกข้อมูลคะแนน!CD40)</f>
        <v/>
      </c>
      <c r="CS39" s="68" t="str">
        <f>IF(กรอกข้อมูลคะแนน!CE40=0,"",กรอกข้อมูลคะแนน!CE40)</f>
        <v/>
      </c>
      <c r="CT39" s="68" t="str">
        <f>IF(กรอกข้อมูลคะแนน!CF40=0,"",กรอกข้อมูลคะแนน!CF40)</f>
        <v/>
      </c>
      <c r="CU39" s="68" t="str">
        <f>IF(กรอกข้อมูลคะแนน!CG40=0,"",กรอกข้อมูลคะแนน!CG40)</f>
        <v/>
      </c>
      <c r="CV39" s="68" t="str">
        <f>IF(กรอกข้อมูลคะแนน!CH40=0,"",กรอกข้อมูลคะแนน!CH40)</f>
        <v/>
      </c>
      <c r="CW39" s="68" t="str">
        <f>IF(กรอกข้อมูลคะแนน!CI40=0,"",กรอกข้อมูลคะแนน!CI40)</f>
        <v/>
      </c>
      <c r="CX39" s="68" t="str">
        <f>IF(กรอกข้อมูลคะแนน!CJ40=0,"",กรอกข้อมูลคะแนน!CJ40)</f>
        <v/>
      </c>
      <c r="CY39" s="68" t="str">
        <f>IF(กรอกข้อมูลคะแนน!CK40=0,"",กรอกข้อมูลคะแนน!CK40)</f>
        <v/>
      </c>
      <c r="CZ39" s="95" t="str">
        <f t="shared" si="6"/>
        <v/>
      </c>
      <c r="DA39" s="96"/>
      <c r="DB39" s="80">
        <v>35</v>
      </c>
      <c r="DC39" s="97" t="str">
        <f>IF(กรอกข้อมูลคะแนน!CM40=0,"",กรอกข้อมูลคะแนน!CM40)</f>
        <v/>
      </c>
      <c r="DD39" s="97" t="str">
        <f>IF(กรอกข้อมูลคะแนน!CN40=0,"",กรอกข้อมูลคะแนน!CN40)</f>
        <v/>
      </c>
      <c r="DE39" s="97" t="str">
        <f>IF(กรอกข้อมูลคะแนน!CO40=0,"",กรอกข้อมูลคะแนน!CO40)</f>
        <v/>
      </c>
      <c r="DF39" s="97" t="str">
        <f>IF(กรอกข้อมูลคะแนน!CP40=0,"",กรอกข้อมูลคะแนน!CP40)</f>
        <v/>
      </c>
      <c r="DG39" s="104" t="str">
        <f>IF(กรอกข้อมูลคะแนน!CQ40=0,"",กรอกข้อมูลคะแนน!CQ40)</f>
        <v/>
      </c>
      <c r="DH39" s="97" t="str">
        <f>IF(กรอกข้อมูลคะแนน!CR40=0,"",กรอกข้อมูลคะแนน!CR40)</f>
        <v/>
      </c>
      <c r="DI39" s="97" t="str">
        <f>IF(กรอกข้อมูลคะแนน!CS40=0,"",กรอกข้อมูลคะแนน!CS40)</f>
        <v/>
      </c>
      <c r="DJ39" s="97" t="str">
        <f>IF(กรอกข้อมูลคะแนน!CT40=0,"",กรอกข้อมูลคะแนน!CT40)</f>
        <v/>
      </c>
      <c r="DK39" s="97" t="str">
        <f>IF(กรอกข้อมูลคะแนน!CU40=0,"",กรอกข้อมูลคะแนน!CU40)</f>
        <v/>
      </c>
      <c r="DL39" s="104" t="str">
        <f>IF(กรอกข้อมูลคะแนน!CV40=0,"",กรอกข้อมูลคะแนน!CV40)</f>
        <v/>
      </c>
      <c r="DM39" s="97" t="str">
        <f>IF(กรอกข้อมูลคะแนน!CW40=0,"",กรอกข้อมูลคะแนน!CW40)</f>
        <v/>
      </c>
      <c r="DN39" s="97" t="str">
        <f>IF(กรอกข้อมูลคะแนน!CX40=0,"",กรอกข้อมูลคะแนน!CX40)</f>
        <v/>
      </c>
      <c r="DO39" s="97" t="str">
        <f>IF(กรอกข้อมูลคะแนน!CY40=0,"",กรอกข้อมูลคะแนน!CY40)</f>
        <v/>
      </c>
      <c r="DP39" s="97" t="str">
        <f>IF(กรอกข้อมูลคะแนน!CZ40=0,"",กรอกข้อมูลคะแนน!CZ40)</f>
        <v/>
      </c>
      <c r="DQ39" s="98" t="str">
        <f>IF(กรอกข้อมูลคะแนน!DA40=0,"",กรอกข้อมูลคะแนน!DA40)</f>
        <v/>
      </c>
      <c r="DR39" s="95" t="str">
        <f>IF(กรอกข้อมูลคะแนน!DB40=0,"",IF(กรอกข้อมูลคะแนน!DB40="ร","ร",IF(กรอกข้อมูลคะแนน!DB40&gt;7.9,3,IF(กรอกข้อมูลคะแนน!DB40&gt;5.9,2,IF(กรอกข้อมูลคะแนน!DB40&gt;4.9,1,0)))))</f>
        <v/>
      </c>
    </row>
    <row r="40" spans="1:122" ht="17.100000000000001" customHeight="1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80">
        <v>36</v>
      </c>
      <c r="AC40" s="99" t="str">
        <f>IF(กรอกข้อมูลทั่วไป!AG39=0,"",กรอกข้อมูลทั่วไป!AG39)</f>
        <v/>
      </c>
      <c r="AD40" s="101" t="str">
        <f>IF(กรอกข้อมูลคะแนน!C41=0,"",กรอกข้อมูลคะแนน!C41)</f>
        <v/>
      </c>
      <c r="AE40" s="101" t="str">
        <f>IF(กรอกข้อมูลคะแนน!D41=0,"",กรอกข้อมูลคะแนน!D41)</f>
        <v/>
      </c>
      <c r="AF40" s="101" t="str">
        <f>IF(กรอกข้อมูลคะแนน!E41=0,"",กรอกข้อมูลคะแนน!E41)</f>
        <v/>
      </c>
      <c r="AG40" s="101" t="str">
        <f>IF(กรอกข้อมูลคะแนน!F41=0,"",กรอกข้อมูลคะแนน!F41)</f>
        <v/>
      </c>
      <c r="AH40" s="101" t="str">
        <f>IF(กรอกข้อมูลคะแนน!G41=0,"",กรอกข้อมูลคะแนน!G41)</f>
        <v/>
      </c>
      <c r="AI40" s="101" t="str">
        <f>IF(กรอกข้อมูลคะแนน!H41=0,"",กรอกข้อมูลคะแนน!H41)</f>
        <v/>
      </c>
      <c r="AJ40" s="101" t="str">
        <f>IF(กรอกข้อมูลคะแนน!I41=0,"",กรอกข้อมูลคะแนน!I41)</f>
        <v/>
      </c>
      <c r="AK40" s="101" t="str">
        <f>IF(กรอกข้อมูลคะแนน!K41=0,"",กรอกข้อมูลคะแนน!K41)</f>
        <v/>
      </c>
      <c r="AL40" s="101" t="str">
        <f>IF(กรอกข้อมูลคะแนน!L41=0,"",กรอกข้อมูลคะแนน!L41)</f>
        <v/>
      </c>
      <c r="AM40" s="101" t="str">
        <f>IF(กรอกข้อมูลคะแนน!M41=0,"",กรอกข้อมูลคะแนน!M41)</f>
        <v/>
      </c>
      <c r="AN40" s="101" t="str">
        <f>IF(กรอกข้อมูลคะแนน!N41=0,"",กรอกข้อมูลคะแนน!N41)</f>
        <v/>
      </c>
      <c r="AO40" s="80">
        <v>36</v>
      </c>
      <c r="AP40" s="99" t="str">
        <f>IF(กรอกข้อมูลทั่วไป!AG39=0,"",กรอกข้อมูลทั่วไป!AG39)</f>
        <v/>
      </c>
      <c r="AQ40" s="101" t="str">
        <f>IF(กรอกข้อมูลคะแนน!O41=0,"",กรอกข้อมูลคะแนน!O41)</f>
        <v/>
      </c>
      <c r="AR40" s="101" t="str">
        <f>IF(กรอกข้อมูลคะแนน!P41=0,"",กรอกข้อมูลคะแนน!P41)</f>
        <v/>
      </c>
      <c r="AS40" s="101" t="str">
        <f>IF(กรอกข้อมูลคะแนน!Q41=0,"",กรอกข้อมูลคะแนน!Q41)</f>
        <v/>
      </c>
      <c r="AT40" s="101" t="str">
        <f>IF(กรอกข้อมูลคะแนน!S41=0,"",กรอกข้อมูลคะแนน!S41)</f>
        <v/>
      </c>
      <c r="AU40" s="101" t="str">
        <f>IF(กรอกข้อมูลคะแนน!T41=0,"",กรอกข้อมูลคะแนน!T41)</f>
        <v/>
      </c>
      <c r="AV40" s="101" t="str">
        <f>IF(กรอกข้อมูลคะแนน!U41=0,"",กรอกข้อมูลคะแนน!U41)</f>
        <v/>
      </c>
      <c r="AW40" s="101" t="str">
        <f>IF(กรอกข้อมูลคะแนน!V41=0,"",กรอกข้อมูลคะแนน!V41)</f>
        <v/>
      </c>
      <c r="AX40" s="101" t="str">
        <f>IF(กรอกข้อมูลคะแนน!W41=0,"",กรอกข้อมูลคะแนน!W41)</f>
        <v/>
      </c>
      <c r="AY40" s="101" t="str">
        <f>IF(กรอกข้อมูลคะแนน!X41=0,"",กรอกข้อมูลคะแนน!X41)</f>
        <v/>
      </c>
      <c r="AZ40" s="101" t="str">
        <f>IF(กรอกข้อมูลคะแนน!Y41=0,"",กรอกข้อมูลคะแนน!Y41)</f>
        <v/>
      </c>
      <c r="BA40" s="80" t="str">
        <f>IF(กรอกข้อมูลคะแนน!AA41=0,"",กรอกข้อมูลคะแนน!AA41)</f>
        <v/>
      </c>
      <c r="BB40" s="80">
        <v>36</v>
      </c>
      <c r="BC40" s="99" t="str">
        <f>IF(กรอกข้อมูลทั่วไป!AG39=0,"",กรอกข้อมูลทั่วไป!AG39)</f>
        <v/>
      </c>
      <c r="BD40" s="101" t="str">
        <f>IF(กรอกข้อมูลคะแนน!AB41=0,"",กรอกข้อมูลคะแนน!AB41)</f>
        <v/>
      </c>
      <c r="BE40" s="101" t="str">
        <f>IF(กรอกข้อมูลคะแนน!AC41=0,"",กรอกข้อมูลคะแนน!AC41)</f>
        <v/>
      </c>
      <c r="BF40" s="101" t="str">
        <f>IF(กรอกข้อมูลคะแนน!AD41=0,"",กรอกข้อมูลคะแนน!AD41)</f>
        <v/>
      </c>
      <c r="BG40" s="101" t="str">
        <f>IF(กรอกข้อมูลคะแนน!AE41=0,"",กรอกข้อมูลคะแนน!AE41)</f>
        <v/>
      </c>
      <c r="BH40" s="101" t="str">
        <f>IF(กรอกข้อมูลคะแนน!AF41=0,"",กรอกข้อมูลคะแนน!AF41)</f>
        <v/>
      </c>
      <c r="BI40" s="101" t="str">
        <f>IF(กรอกข้อมูลคะแนน!AG41=0,"",กรอกข้อมูลคะแนน!AG41)</f>
        <v/>
      </c>
      <c r="BJ40" s="101" t="str">
        <f>IF(กรอกข้อมูลคะแนน!AH41=0,"",กรอกข้อมูลคะแนน!AH41)</f>
        <v/>
      </c>
      <c r="BK40" s="101" t="str">
        <f>IF(กรอกข้อมูลคะแนน!AJ41=0,"",กรอกข้อมูลคะแนน!AJ41)</f>
        <v/>
      </c>
      <c r="BL40" s="101" t="str">
        <f>IF(กรอกข้อมูลคะแนน!AK41=0,"",กรอกข้อมูลคะแนน!AK41)</f>
        <v/>
      </c>
      <c r="BM40" s="101" t="str">
        <f>IF(กรอกข้อมูลคะแนน!AL41=0,"",กรอกข้อมูลคะแนน!AL41)</f>
        <v/>
      </c>
      <c r="BN40" s="101" t="str">
        <f>IF(กรอกข้อมูลคะแนน!AM41=0,"",กรอกข้อมูลคะแนน!AM41)</f>
        <v/>
      </c>
      <c r="BO40" s="80">
        <v>36</v>
      </c>
      <c r="BP40" s="99" t="str">
        <f t="shared" si="2"/>
        <v/>
      </c>
      <c r="BQ40" s="101" t="str">
        <f>IF(กรอกข้อมูลคะแนน!AN41=0,"",กรอกข้อมูลคะแนน!AN41)</f>
        <v/>
      </c>
      <c r="BR40" s="101" t="str">
        <f>IF(กรอกข้อมูลคะแนน!AO41=0,"",กรอกข้อมูลคะแนน!AO41)</f>
        <v/>
      </c>
      <c r="BS40" s="101" t="str">
        <f>IF(กรอกข้อมูลคะแนน!AP41=0,"",กรอกข้อมูลคะแนน!AP41)</f>
        <v/>
      </c>
      <c r="BT40" s="101" t="str">
        <f>IF(กรอกข้อมูลคะแนน!AR41=0,"",กรอกข้อมูลคะแนน!AR41)</f>
        <v/>
      </c>
      <c r="BU40" s="101" t="str">
        <f>IF(กรอกข้อมูลคะแนน!AS41=0,"",กรอกข้อมูลคะแนน!AS41)</f>
        <v/>
      </c>
      <c r="BV40" s="101" t="str">
        <f>IF(กรอกข้อมูลคะแนน!AT41=0,"",กรอกข้อมูลคะแนน!AT41)</f>
        <v/>
      </c>
      <c r="BW40" s="101" t="str">
        <f>IF(กรอกข้อมูลคะแนน!AU41=0,"",กรอกข้อมูลคะแนน!AU41)</f>
        <v/>
      </c>
      <c r="BX40" s="101" t="str">
        <f>IF(กรอกข้อมูลคะแนน!AV41=0,"",กรอกข้อมูลคะแนน!AV41)</f>
        <v/>
      </c>
      <c r="BY40" s="101" t="str">
        <f>IF(กรอกข้อมูลคะแนน!AW41=0,"",กรอกข้อมูลคะแนน!AW41)</f>
        <v/>
      </c>
      <c r="BZ40" s="101" t="str">
        <f>IF(กรอกข้อมูลคะแนน!AX41=0,"",กรอกข้อมูลคะแนน!AX41)</f>
        <v/>
      </c>
      <c r="CA40" s="80" t="str">
        <f>IF(กรอกข้อมูลคะแนน!AZ41=0,"",กรอกข้อมูลคะแนน!AZ41)</f>
        <v/>
      </c>
      <c r="CB40" s="80">
        <v>36</v>
      </c>
      <c r="CC40" s="68" t="str">
        <f>IF(กรอกข้อมูลคะแนน!BA41=0,"",กรอกข้อมูลคะแนน!BA41)</f>
        <v/>
      </c>
      <c r="CD40" s="68" t="str">
        <f>IF(กรอกข้อมูลคะแนน!BB41=0,"",กรอกข้อมูลคะแนน!BB41)</f>
        <v/>
      </c>
      <c r="CE40" s="143" t="str">
        <f>IF(กรอกข้อมูลคะแนน!BD41=0,"",กรอกข้อมูลคะแนน!BD41)</f>
        <v/>
      </c>
      <c r="CF40" s="143" t="str">
        <f>IF(กรอกข้อมูลคะแนน!BC41=0,"",กรอกข้อมูลคะแนน!BC41)</f>
        <v/>
      </c>
      <c r="CG40" s="143" t="str">
        <f t="shared" si="0"/>
        <v/>
      </c>
      <c r="CH40" s="143" t="str">
        <f>IF(กรอกข้อมูลคะแนน!BH41=0,"",กรอกข้อมูลคะแนน!BH41)</f>
        <v/>
      </c>
      <c r="CI40" s="143" t="str">
        <f>IF(กรอกข้อมูลคะแนน!BF41=0,"",กรอกข้อมูลคะแนน!BF41)</f>
        <v/>
      </c>
      <c r="CJ40" s="143" t="str">
        <f t="shared" si="3"/>
        <v/>
      </c>
      <c r="CK40" s="81" t="str">
        <f t="shared" si="4"/>
        <v/>
      </c>
      <c r="CL40" s="80" t="str">
        <f t="shared" si="5"/>
        <v/>
      </c>
      <c r="CM40" s="81" t="str">
        <f>IF(กรอกข้อมูลคะแนน!BG41=0,"",กรอกข้อมูลคะแนน!BG41)</f>
        <v/>
      </c>
      <c r="CN40" s="133" t="str">
        <f t="shared" si="1"/>
        <v/>
      </c>
      <c r="CO40" s="68" t="str">
        <f>IF(CN40="","",IF(CN40="ร","ร",VLOOKUP(CN40,ช่วงคะแนน!$H$8:$I$15,2)))</f>
        <v/>
      </c>
      <c r="CP40" s="5"/>
      <c r="CQ40" s="80">
        <v>36</v>
      </c>
      <c r="CR40" s="68" t="str">
        <f>IF(กรอกข้อมูลคะแนน!CD41=0,"",กรอกข้อมูลคะแนน!CD41)</f>
        <v/>
      </c>
      <c r="CS40" s="68" t="str">
        <f>IF(กรอกข้อมูลคะแนน!CE41=0,"",กรอกข้อมูลคะแนน!CE41)</f>
        <v/>
      </c>
      <c r="CT40" s="68" t="str">
        <f>IF(กรอกข้อมูลคะแนน!CF41=0,"",กรอกข้อมูลคะแนน!CF41)</f>
        <v/>
      </c>
      <c r="CU40" s="68" t="str">
        <f>IF(กรอกข้อมูลคะแนน!CG41=0,"",กรอกข้อมูลคะแนน!CG41)</f>
        <v/>
      </c>
      <c r="CV40" s="68" t="str">
        <f>IF(กรอกข้อมูลคะแนน!CH41=0,"",กรอกข้อมูลคะแนน!CH41)</f>
        <v/>
      </c>
      <c r="CW40" s="68" t="str">
        <f>IF(กรอกข้อมูลคะแนน!CI41=0,"",กรอกข้อมูลคะแนน!CI41)</f>
        <v/>
      </c>
      <c r="CX40" s="68" t="str">
        <f>IF(กรอกข้อมูลคะแนน!CJ41=0,"",กรอกข้อมูลคะแนน!CJ41)</f>
        <v/>
      </c>
      <c r="CY40" s="68" t="str">
        <f>IF(กรอกข้อมูลคะแนน!CK41=0,"",กรอกข้อมูลคะแนน!CK41)</f>
        <v/>
      </c>
      <c r="CZ40" s="95" t="str">
        <f t="shared" si="6"/>
        <v/>
      </c>
      <c r="DA40" s="96"/>
      <c r="DB40" s="80">
        <v>36</v>
      </c>
      <c r="DC40" s="97" t="str">
        <f>IF(กรอกข้อมูลคะแนน!CM41=0,"",กรอกข้อมูลคะแนน!CM41)</f>
        <v/>
      </c>
      <c r="DD40" s="97" t="str">
        <f>IF(กรอกข้อมูลคะแนน!CN41=0,"",กรอกข้อมูลคะแนน!CN41)</f>
        <v/>
      </c>
      <c r="DE40" s="97" t="str">
        <f>IF(กรอกข้อมูลคะแนน!CO41=0,"",กรอกข้อมูลคะแนน!CO41)</f>
        <v/>
      </c>
      <c r="DF40" s="97" t="str">
        <f>IF(กรอกข้อมูลคะแนน!CP41=0,"",กรอกข้อมูลคะแนน!CP41)</f>
        <v/>
      </c>
      <c r="DG40" s="104" t="str">
        <f>IF(กรอกข้อมูลคะแนน!CQ41=0,"",กรอกข้อมูลคะแนน!CQ41)</f>
        <v/>
      </c>
      <c r="DH40" s="97" t="str">
        <f>IF(กรอกข้อมูลคะแนน!CR41=0,"",กรอกข้อมูลคะแนน!CR41)</f>
        <v/>
      </c>
      <c r="DI40" s="97" t="str">
        <f>IF(กรอกข้อมูลคะแนน!CS41=0,"",กรอกข้อมูลคะแนน!CS41)</f>
        <v/>
      </c>
      <c r="DJ40" s="97" t="str">
        <f>IF(กรอกข้อมูลคะแนน!CT41=0,"",กรอกข้อมูลคะแนน!CT41)</f>
        <v/>
      </c>
      <c r="DK40" s="97" t="str">
        <f>IF(กรอกข้อมูลคะแนน!CU41=0,"",กรอกข้อมูลคะแนน!CU41)</f>
        <v/>
      </c>
      <c r="DL40" s="104" t="str">
        <f>IF(กรอกข้อมูลคะแนน!CV41=0,"",กรอกข้อมูลคะแนน!CV41)</f>
        <v/>
      </c>
      <c r="DM40" s="97" t="str">
        <f>IF(กรอกข้อมูลคะแนน!CW41=0,"",กรอกข้อมูลคะแนน!CW41)</f>
        <v/>
      </c>
      <c r="DN40" s="97" t="str">
        <f>IF(กรอกข้อมูลคะแนน!CX41=0,"",กรอกข้อมูลคะแนน!CX41)</f>
        <v/>
      </c>
      <c r="DO40" s="97" t="str">
        <f>IF(กรอกข้อมูลคะแนน!CY41=0,"",กรอกข้อมูลคะแนน!CY41)</f>
        <v/>
      </c>
      <c r="DP40" s="97" t="str">
        <f>IF(กรอกข้อมูลคะแนน!CZ41=0,"",กรอกข้อมูลคะแนน!CZ41)</f>
        <v/>
      </c>
      <c r="DQ40" s="98" t="str">
        <f>IF(กรอกข้อมูลคะแนน!DA41=0,"",กรอกข้อมูลคะแนน!DA41)</f>
        <v/>
      </c>
      <c r="DR40" s="95" t="str">
        <f>IF(กรอกข้อมูลคะแนน!DB41=0,"",IF(กรอกข้อมูลคะแนน!DB41="ร","ร",IF(กรอกข้อมูลคะแนน!DB41&gt;7.9,3,IF(กรอกข้อมูลคะแนน!DB41&gt;5.9,2,IF(กรอกข้อมูลคะแนน!DB41&gt;4.9,1,0)))))</f>
        <v/>
      </c>
    </row>
    <row r="41" spans="1:122" ht="17.100000000000001" customHeight="1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V41" s="132" t="s">
        <v>124</v>
      </c>
      <c r="W41" s="69" t="s">
        <v>31</v>
      </c>
      <c r="Y41" s="56"/>
      <c r="Z41" s="56"/>
      <c r="AA41" s="56"/>
      <c r="AB41" s="80">
        <v>37</v>
      </c>
      <c r="AC41" s="99" t="str">
        <f>IF(กรอกข้อมูลทั่วไป!AG40=0,"",กรอกข้อมูลทั่วไป!AG40)</f>
        <v/>
      </c>
      <c r="AD41" s="101" t="str">
        <f>IF(กรอกข้อมูลคะแนน!C42=0,"",กรอกข้อมูลคะแนน!C42)</f>
        <v/>
      </c>
      <c r="AE41" s="101" t="str">
        <f>IF(กรอกข้อมูลคะแนน!D42=0,"",กรอกข้อมูลคะแนน!D42)</f>
        <v/>
      </c>
      <c r="AF41" s="101" t="str">
        <f>IF(กรอกข้อมูลคะแนน!E42=0,"",กรอกข้อมูลคะแนน!E42)</f>
        <v/>
      </c>
      <c r="AG41" s="101" t="str">
        <f>IF(กรอกข้อมูลคะแนน!F42=0,"",กรอกข้อมูลคะแนน!F42)</f>
        <v/>
      </c>
      <c r="AH41" s="101" t="str">
        <f>IF(กรอกข้อมูลคะแนน!G42=0,"",กรอกข้อมูลคะแนน!G42)</f>
        <v/>
      </c>
      <c r="AI41" s="101" t="str">
        <f>IF(กรอกข้อมูลคะแนน!H42=0,"",กรอกข้อมูลคะแนน!H42)</f>
        <v/>
      </c>
      <c r="AJ41" s="101" t="str">
        <f>IF(กรอกข้อมูลคะแนน!I42=0,"",กรอกข้อมูลคะแนน!I42)</f>
        <v/>
      </c>
      <c r="AK41" s="101" t="str">
        <f>IF(กรอกข้อมูลคะแนน!K42=0,"",กรอกข้อมูลคะแนน!K42)</f>
        <v/>
      </c>
      <c r="AL41" s="101" t="str">
        <f>IF(กรอกข้อมูลคะแนน!L42=0,"",กรอกข้อมูลคะแนน!L42)</f>
        <v/>
      </c>
      <c r="AM41" s="101" t="str">
        <f>IF(กรอกข้อมูลคะแนน!M42=0,"",กรอกข้อมูลคะแนน!M42)</f>
        <v/>
      </c>
      <c r="AN41" s="101" t="str">
        <f>IF(กรอกข้อมูลคะแนน!N42=0,"",กรอกข้อมูลคะแนน!N42)</f>
        <v/>
      </c>
      <c r="AO41" s="80">
        <v>37</v>
      </c>
      <c r="AP41" s="99" t="str">
        <f>IF(กรอกข้อมูลทั่วไป!AG40=0,"",กรอกข้อมูลทั่วไป!AG40)</f>
        <v/>
      </c>
      <c r="AQ41" s="101" t="str">
        <f>IF(กรอกข้อมูลคะแนน!O42=0,"",กรอกข้อมูลคะแนน!O42)</f>
        <v/>
      </c>
      <c r="AR41" s="101" t="str">
        <f>IF(กรอกข้อมูลคะแนน!P42=0,"",กรอกข้อมูลคะแนน!P42)</f>
        <v/>
      </c>
      <c r="AS41" s="101" t="str">
        <f>IF(กรอกข้อมูลคะแนน!Q42=0,"",กรอกข้อมูลคะแนน!Q42)</f>
        <v/>
      </c>
      <c r="AT41" s="101" t="str">
        <f>IF(กรอกข้อมูลคะแนน!S42=0,"",กรอกข้อมูลคะแนน!S42)</f>
        <v/>
      </c>
      <c r="AU41" s="101" t="str">
        <f>IF(กรอกข้อมูลคะแนน!T42=0,"",กรอกข้อมูลคะแนน!T42)</f>
        <v/>
      </c>
      <c r="AV41" s="101" t="str">
        <f>IF(กรอกข้อมูลคะแนน!U42=0,"",กรอกข้อมูลคะแนน!U42)</f>
        <v/>
      </c>
      <c r="AW41" s="101" t="str">
        <f>IF(กรอกข้อมูลคะแนน!V42=0,"",กรอกข้อมูลคะแนน!V42)</f>
        <v/>
      </c>
      <c r="AX41" s="101" t="str">
        <f>IF(กรอกข้อมูลคะแนน!W42=0,"",กรอกข้อมูลคะแนน!W42)</f>
        <v/>
      </c>
      <c r="AY41" s="101" t="str">
        <f>IF(กรอกข้อมูลคะแนน!X42=0,"",กรอกข้อมูลคะแนน!X42)</f>
        <v/>
      </c>
      <c r="AZ41" s="101" t="str">
        <f>IF(กรอกข้อมูลคะแนน!Y42=0,"",กรอกข้อมูลคะแนน!Y42)</f>
        <v/>
      </c>
      <c r="BA41" s="80" t="str">
        <f>IF(กรอกข้อมูลคะแนน!AA42=0,"",กรอกข้อมูลคะแนน!AA42)</f>
        <v/>
      </c>
      <c r="BB41" s="80">
        <v>37</v>
      </c>
      <c r="BC41" s="99" t="str">
        <f>IF(กรอกข้อมูลทั่วไป!AG40=0,"",กรอกข้อมูลทั่วไป!AG40)</f>
        <v/>
      </c>
      <c r="BD41" s="101" t="str">
        <f>IF(กรอกข้อมูลคะแนน!AB42=0,"",กรอกข้อมูลคะแนน!AB42)</f>
        <v/>
      </c>
      <c r="BE41" s="101" t="str">
        <f>IF(กรอกข้อมูลคะแนน!AC42=0,"",กรอกข้อมูลคะแนน!AC42)</f>
        <v/>
      </c>
      <c r="BF41" s="101" t="str">
        <f>IF(กรอกข้อมูลคะแนน!AD42=0,"",กรอกข้อมูลคะแนน!AD42)</f>
        <v/>
      </c>
      <c r="BG41" s="101" t="str">
        <f>IF(กรอกข้อมูลคะแนน!AE42=0,"",กรอกข้อมูลคะแนน!AE42)</f>
        <v/>
      </c>
      <c r="BH41" s="101" t="str">
        <f>IF(กรอกข้อมูลคะแนน!AF42=0,"",กรอกข้อมูลคะแนน!AF42)</f>
        <v/>
      </c>
      <c r="BI41" s="101" t="str">
        <f>IF(กรอกข้อมูลคะแนน!AG42=0,"",กรอกข้อมูลคะแนน!AG42)</f>
        <v/>
      </c>
      <c r="BJ41" s="101" t="str">
        <f>IF(กรอกข้อมูลคะแนน!AH42=0,"",กรอกข้อมูลคะแนน!AH42)</f>
        <v/>
      </c>
      <c r="BK41" s="101" t="str">
        <f>IF(กรอกข้อมูลคะแนน!AJ42=0,"",กรอกข้อมูลคะแนน!AJ42)</f>
        <v/>
      </c>
      <c r="BL41" s="101" t="str">
        <f>IF(กรอกข้อมูลคะแนน!AK42=0,"",กรอกข้อมูลคะแนน!AK42)</f>
        <v/>
      </c>
      <c r="BM41" s="101" t="str">
        <f>IF(กรอกข้อมูลคะแนน!AL42=0,"",กรอกข้อมูลคะแนน!AL42)</f>
        <v/>
      </c>
      <c r="BN41" s="101" t="str">
        <f>IF(กรอกข้อมูลคะแนน!AM42=0,"",กรอกข้อมูลคะแนน!AM42)</f>
        <v/>
      </c>
      <c r="BO41" s="80">
        <v>37</v>
      </c>
      <c r="BP41" s="99" t="str">
        <f t="shared" si="2"/>
        <v/>
      </c>
      <c r="BQ41" s="101" t="str">
        <f>IF(กรอกข้อมูลคะแนน!AN42=0,"",กรอกข้อมูลคะแนน!AN42)</f>
        <v/>
      </c>
      <c r="BR41" s="101" t="str">
        <f>IF(กรอกข้อมูลคะแนน!AO42=0,"",กรอกข้อมูลคะแนน!AO42)</f>
        <v/>
      </c>
      <c r="BS41" s="101" t="str">
        <f>IF(กรอกข้อมูลคะแนน!AP42=0,"",กรอกข้อมูลคะแนน!AP42)</f>
        <v/>
      </c>
      <c r="BT41" s="101" t="str">
        <f>IF(กรอกข้อมูลคะแนน!AR42=0,"",กรอกข้อมูลคะแนน!AR42)</f>
        <v/>
      </c>
      <c r="BU41" s="101" t="str">
        <f>IF(กรอกข้อมูลคะแนน!AS42=0,"",กรอกข้อมูลคะแนน!AS42)</f>
        <v/>
      </c>
      <c r="BV41" s="101" t="str">
        <f>IF(กรอกข้อมูลคะแนน!AT42=0,"",กรอกข้อมูลคะแนน!AT42)</f>
        <v/>
      </c>
      <c r="BW41" s="101" t="str">
        <f>IF(กรอกข้อมูลคะแนน!AU42=0,"",กรอกข้อมูลคะแนน!AU42)</f>
        <v/>
      </c>
      <c r="BX41" s="101" t="str">
        <f>IF(กรอกข้อมูลคะแนน!AV42=0,"",กรอกข้อมูลคะแนน!AV42)</f>
        <v/>
      </c>
      <c r="BY41" s="101" t="str">
        <f>IF(กรอกข้อมูลคะแนน!AW42=0,"",กรอกข้อมูลคะแนน!AW42)</f>
        <v/>
      </c>
      <c r="BZ41" s="101" t="str">
        <f>IF(กรอกข้อมูลคะแนน!AX42=0,"",กรอกข้อมูลคะแนน!AX42)</f>
        <v/>
      </c>
      <c r="CA41" s="80" t="str">
        <f>IF(กรอกข้อมูลคะแนน!AZ42=0,"",กรอกข้อมูลคะแนน!AZ42)</f>
        <v/>
      </c>
      <c r="CB41" s="80">
        <v>37</v>
      </c>
      <c r="CC41" s="68" t="str">
        <f>IF(กรอกข้อมูลคะแนน!BA42=0,"",กรอกข้อมูลคะแนน!BA42)</f>
        <v/>
      </c>
      <c r="CD41" s="68" t="str">
        <f>IF(กรอกข้อมูลคะแนน!BB42=0,"",กรอกข้อมูลคะแนน!BB42)</f>
        <v/>
      </c>
      <c r="CE41" s="143" t="str">
        <f>IF(กรอกข้อมูลคะแนน!BD42=0,"",กรอกข้อมูลคะแนน!BD42)</f>
        <v/>
      </c>
      <c r="CF41" s="143" t="str">
        <f>IF(กรอกข้อมูลคะแนน!BC42=0,"",กรอกข้อมูลคะแนน!BC42)</f>
        <v/>
      </c>
      <c r="CG41" s="143" t="str">
        <f t="shared" si="0"/>
        <v/>
      </c>
      <c r="CH41" s="143" t="str">
        <f>IF(กรอกข้อมูลคะแนน!BH42=0,"",กรอกข้อมูลคะแนน!BH42)</f>
        <v/>
      </c>
      <c r="CI41" s="143" t="str">
        <f>IF(กรอกข้อมูลคะแนน!BF42=0,"",กรอกข้อมูลคะแนน!BF42)</f>
        <v/>
      </c>
      <c r="CJ41" s="143" t="str">
        <f t="shared" si="3"/>
        <v/>
      </c>
      <c r="CK41" s="81" t="str">
        <f t="shared" si="4"/>
        <v/>
      </c>
      <c r="CL41" s="80" t="str">
        <f t="shared" si="5"/>
        <v/>
      </c>
      <c r="CM41" s="81" t="str">
        <f>IF(กรอกข้อมูลคะแนน!BG42=0,"",กรอกข้อมูลคะแนน!BG42)</f>
        <v/>
      </c>
      <c r="CN41" s="133" t="str">
        <f t="shared" si="1"/>
        <v/>
      </c>
      <c r="CO41" s="68" t="str">
        <f>IF(CN41="","",IF(CN41="ร","ร",VLOOKUP(CN41,ช่วงคะแนน!$H$8:$I$15,2)))</f>
        <v/>
      </c>
      <c r="CP41" s="5"/>
      <c r="CQ41" s="80">
        <v>37</v>
      </c>
      <c r="CR41" s="68" t="str">
        <f>IF(กรอกข้อมูลคะแนน!CD42=0,"",กรอกข้อมูลคะแนน!CD42)</f>
        <v/>
      </c>
      <c r="CS41" s="68" t="str">
        <f>IF(กรอกข้อมูลคะแนน!CE42=0,"",กรอกข้อมูลคะแนน!CE42)</f>
        <v/>
      </c>
      <c r="CT41" s="68" t="str">
        <f>IF(กรอกข้อมูลคะแนน!CF42=0,"",กรอกข้อมูลคะแนน!CF42)</f>
        <v/>
      </c>
      <c r="CU41" s="68" t="str">
        <f>IF(กรอกข้อมูลคะแนน!CG42=0,"",กรอกข้อมูลคะแนน!CG42)</f>
        <v/>
      </c>
      <c r="CV41" s="68" t="str">
        <f>IF(กรอกข้อมูลคะแนน!CH42=0,"",กรอกข้อมูลคะแนน!CH42)</f>
        <v/>
      </c>
      <c r="CW41" s="68" t="str">
        <f>IF(กรอกข้อมูลคะแนน!CI42=0,"",กรอกข้อมูลคะแนน!CI42)</f>
        <v/>
      </c>
      <c r="CX41" s="68" t="str">
        <f>IF(กรอกข้อมูลคะแนน!CJ42=0,"",กรอกข้อมูลคะแนน!CJ42)</f>
        <v/>
      </c>
      <c r="CY41" s="68" t="str">
        <f>IF(กรอกข้อมูลคะแนน!CK42=0,"",กรอกข้อมูลคะแนน!CK42)</f>
        <v/>
      </c>
      <c r="CZ41" s="95" t="str">
        <f t="shared" si="6"/>
        <v/>
      </c>
      <c r="DA41" s="96"/>
      <c r="DB41" s="80">
        <v>37</v>
      </c>
      <c r="DC41" s="97" t="str">
        <f>IF(กรอกข้อมูลคะแนน!CM42=0,"",กรอกข้อมูลคะแนน!CM42)</f>
        <v/>
      </c>
      <c r="DD41" s="97" t="str">
        <f>IF(กรอกข้อมูลคะแนน!CN42=0,"",กรอกข้อมูลคะแนน!CN42)</f>
        <v/>
      </c>
      <c r="DE41" s="97" t="str">
        <f>IF(กรอกข้อมูลคะแนน!CO42=0,"",กรอกข้อมูลคะแนน!CO42)</f>
        <v/>
      </c>
      <c r="DF41" s="97" t="str">
        <f>IF(กรอกข้อมูลคะแนน!CP42=0,"",กรอกข้อมูลคะแนน!CP42)</f>
        <v/>
      </c>
      <c r="DG41" s="104" t="str">
        <f>IF(กรอกข้อมูลคะแนน!CQ42=0,"",กรอกข้อมูลคะแนน!CQ42)</f>
        <v/>
      </c>
      <c r="DH41" s="97" t="str">
        <f>IF(กรอกข้อมูลคะแนน!CR42=0,"",กรอกข้อมูลคะแนน!CR42)</f>
        <v/>
      </c>
      <c r="DI41" s="97" t="str">
        <f>IF(กรอกข้อมูลคะแนน!CS42=0,"",กรอกข้อมูลคะแนน!CS42)</f>
        <v/>
      </c>
      <c r="DJ41" s="97" t="str">
        <f>IF(กรอกข้อมูลคะแนน!CT42=0,"",กรอกข้อมูลคะแนน!CT42)</f>
        <v/>
      </c>
      <c r="DK41" s="97" t="str">
        <f>IF(กรอกข้อมูลคะแนน!CU42=0,"",กรอกข้อมูลคะแนน!CU42)</f>
        <v/>
      </c>
      <c r="DL41" s="104" t="str">
        <f>IF(กรอกข้อมูลคะแนน!CV42=0,"",กรอกข้อมูลคะแนน!CV42)</f>
        <v/>
      </c>
      <c r="DM41" s="97" t="str">
        <f>IF(กรอกข้อมูลคะแนน!CW42=0,"",กรอกข้อมูลคะแนน!CW42)</f>
        <v/>
      </c>
      <c r="DN41" s="97" t="str">
        <f>IF(กรอกข้อมูลคะแนน!CX42=0,"",กรอกข้อมูลคะแนน!CX42)</f>
        <v/>
      </c>
      <c r="DO41" s="97" t="str">
        <f>IF(กรอกข้อมูลคะแนน!CY42=0,"",กรอกข้อมูลคะแนน!CY42)</f>
        <v/>
      </c>
      <c r="DP41" s="97" t="str">
        <f>IF(กรอกข้อมูลคะแนน!CZ42=0,"",กรอกข้อมูลคะแนน!CZ42)</f>
        <v/>
      </c>
      <c r="DQ41" s="98" t="str">
        <f>IF(กรอกข้อมูลคะแนน!DA42=0,"",กรอกข้อมูลคะแนน!DA42)</f>
        <v/>
      </c>
      <c r="DR41" s="95" t="str">
        <f>IF(กรอกข้อมูลคะแนน!DB42=0,"",IF(กรอกข้อมูลคะแนน!DB42="ร","ร",IF(กรอกข้อมูลคะแนน!DB42&gt;7.9,3,IF(กรอกข้อมูลคะแนน!DB42&gt;5.9,2,IF(กรอกข้อมูลคะแนน!DB42&gt;4.9,1,0)))))</f>
        <v/>
      </c>
    </row>
    <row r="42" spans="1:122" ht="17.100000000000001" customHeight="1" x14ac:dyDescent="0.3">
      <c r="A42" s="69" t="s">
        <v>130</v>
      </c>
      <c r="B42" s="56"/>
      <c r="C42" s="56"/>
      <c r="D42" s="56"/>
      <c r="E42" s="56"/>
      <c r="F42" s="56"/>
      <c r="G42" s="56"/>
      <c r="H42" s="56"/>
      <c r="I42" s="62"/>
      <c r="J42" s="56"/>
      <c r="K42" s="56"/>
      <c r="L42" s="56"/>
      <c r="M42" s="56"/>
      <c r="N42" s="56"/>
      <c r="O42" s="56"/>
      <c r="P42" s="56"/>
      <c r="Q42" s="69" t="s">
        <v>121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80">
        <v>38</v>
      </c>
      <c r="AC42" s="99" t="str">
        <f>IF(กรอกข้อมูลทั่วไป!AG41=0,"",กรอกข้อมูลทั่วไป!AG41)</f>
        <v/>
      </c>
      <c r="AD42" s="101" t="str">
        <f>IF(กรอกข้อมูลคะแนน!C43=0,"",กรอกข้อมูลคะแนน!C43)</f>
        <v/>
      </c>
      <c r="AE42" s="101" t="str">
        <f>IF(กรอกข้อมูลคะแนน!D43=0,"",กรอกข้อมูลคะแนน!D43)</f>
        <v/>
      </c>
      <c r="AF42" s="101" t="str">
        <f>IF(กรอกข้อมูลคะแนน!E43=0,"",กรอกข้อมูลคะแนน!E43)</f>
        <v/>
      </c>
      <c r="AG42" s="101" t="str">
        <f>IF(กรอกข้อมูลคะแนน!F43=0,"",กรอกข้อมูลคะแนน!F43)</f>
        <v/>
      </c>
      <c r="AH42" s="101" t="str">
        <f>IF(กรอกข้อมูลคะแนน!G43=0,"",กรอกข้อมูลคะแนน!G43)</f>
        <v/>
      </c>
      <c r="AI42" s="101" t="str">
        <f>IF(กรอกข้อมูลคะแนน!H43=0,"",กรอกข้อมูลคะแนน!H43)</f>
        <v/>
      </c>
      <c r="AJ42" s="101" t="str">
        <f>IF(กรอกข้อมูลคะแนน!I43=0,"",กรอกข้อมูลคะแนน!I43)</f>
        <v/>
      </c>
      <c r="AK42" s="101" t="str">
        <f>IF(กรอกข้อมูลคะแนน!K43=0,"",กรอกข้อมูลคะแนน!K43)</f>
        <v/>
      </c>
      <c r="AL42" s="101" t="str">
        <f>IF(กรอกข้อมูลคะแนน!L43=0,"",กรอกข้อมูลคะแนน!L43)</f>
        <v/>
      </c>
      <c r="AM42" s="101" t="str">
        <f>IF(กรอกข้อมูลคะแนน!M43=0,"",กรอกข้อมูลคะแนน!M43)</f>
        <v/>
      </c>
      <c r="AN42" s="101" t="str">
        <f>IF(กรอกข้อมูลคะแนน!N43=0,"",กรอกข้อมูลคะแนน!N43)</f>
        <v/>
      </c>
      <c r="AO42" s="80">
        <v>38</v>
      </c>
      <c r="AP42" s="99" t="str">
        <f>IF(กรอกข้อมูลทั่วไป!AG41=0,"",กรอกข้อมูลทั่วไป!AG41)</f>
        <v/>
      </c>
      <c r="AQ42" s="101" t="str">
        <f>IF(กรอกข้อมูลคะแนน!O43=0,"",กรอกข้อมูลคะแนน!O43)</f>
        <v/>
      </c>
      <c r="AR42" s="101" t="str">
        <f>IF(กรอกข้อมูลคะแนน!P43=0,"",กรอกข้อมูลคะแนน!P43)</f>
        <v/>
      </c>
      <c r="AS42" s="101" t="str">
        <f>IF(กรอกข้อมูลคะแนน!Q43=0,"",กรอกข้อมูลคะแนน!Q43)</f>
        <v/>
      </c>
      <c r="AT42" s="101" t="str">
        <f>IF(กรอกข้อมูลคะแนน!S43=0,"",กรอกข้อมูลคะแนน!S43)</f>
        <v/>
      </c>
      <c r="AU42" s="101" t="str">
        <f>IF(กรอกข้อมูลคะแนน!T43=0,"",กรอกข้อมูลคะแนน!T43)</f>
        <v/>
      </c>
      <c r="AV42" s="101" t="str">
        <f>IF(กรอกข้อมูลคะแนน!U43=0,"",กรอกข้อมูลคะแนน!U43)</f>
        <v/>
      </c>
      <c r="AW42" s="101" t="str">
        <f>IF(กรอกข้อมูลคะแนน!V43=0,"",กรอกข้อมูลคะแนน!V43)</f>
        <v/>
      </c>
      <c r="AX42" s="101" t="str">
        <f>IF(กรอกข้อมูลคะแนน!W43=0,"",กรอกข้อมูลคะแนน!W43)</f>
        <v/>
      </c>
      <c r="AY42" s="101" t="str">
        <f>IF(กรอกข้อมูลคะแนน!X43=0,"",กรอกข้อมูลคะแนน!X43)</f>
        <v/>
      </c>
      <c r="AZ42" s="101" t="str">
        <f>IF(กรอกข้อมูลคะแนน!Y43=0,"",กรอกข้อมูลคะแนน!Y43)</f>
        <v/>
      </c>
      <c r="BA42" s="80" t="str">
        <f>IF(กรอกข้อมูลคะแนน!AA43=0,"",กรอกข้อมูลคะแนน!AA43)</f>
        <v/>
      </c>
      <c r="BB42" s="80">
        <v>38</v>
      </c>
      <c r="BC42" s="99" t="str">
        <f>IF(กรอกข้อมูลทั่วไป!AG41=0,"",กรอกข้อมูลทั่วไป!AG41)</f>
        <v/>
      </c>
      <c r="BD42" s="101" t="str">
        <f>IF(กรอกข้อมูลคะแนน!AB43=0,"",กรอกข้อมูลคะแนน!AB43)</f>
        <v/>
      </c>
      <c r="BE42" s="101" t="str">
        <f>IF(กรอกข้อมูลคะแนน!AC43=0,"",กรอกข้อมูลคะแนน!AC43)</f>
        <v/>
      </c>
      <c r="BF42" s="101" t="str">
        <f>IF(กรอกข้อมูลคะแนน!AD43=0,"",กรอกข้อมูลคะแนน!AD43)</f>
        <v/>
      </c>
      <c r="BG42" s="101" t="str">
        <f>IF(กรอกข้อมูลคะแนน!AE43=0,"",กรอกข้อมูลคะแนน!AE43)</f>
        <v/>
      </c>
      <c r="BH42" s="101" t="str">
        <f>IF(กรอกข้อมูลคะแนน!AF43=0,"",กรอกข้อมูลคะแนน!AF43)</f>
        <v/>
      </c>
      <c r="BI42" s="101" t="str">
        <f>IF(กรอกข้อมูลคะแนน!AG43=0,"",กรอกข้อมูลคะแนน!AG43)</f>
        <v/>
      </c>
      <c r="BJ42" s="101" t="str">
        <f>IF(กรอกข้อมูลคะแนน!AH43=0,"",กรอกข้อมูลคะแนน!AH43)</f>
        <v/>
      </c>
      <c r="BK42" s="101" t="str">
        <f>IF(กรอกข้อมูลคะแนน!AJ43=0,"",กรอกข้อมูลคะแนน!AJ43)</f>
        <v/>
      </c>
      <c r="BL42" s="101" t="str">
        <f>IF(กรอกข้อมูลคะแนน!AK43=0,"",กรอกข้อมูลคะแนน!AK43)</f>
        <v/>
      </c>
      <c r="BM42" s="101" t="str">
        <f>IF(กรอกข้อมูลคะแนน!AL43=0,"",กรอกข้อมูลคะแนน!AL43)</f>
        <v/>
      </c>
      <c r="BN42" s="101" t="str">
        <f>IF(กรอกข้อมูลคะแนน!AM43=0,"",กรอกข้อมูลคะแนน!AM43)</f>
        <v/>
      </c>
      <c r="BO42" s="80">
        <v>38</v>
      </c>
      <c r="BP42" s="99" t="str">
        <f t="shared" si="2"/>
        <v/>
      </c>
      <c r="BQ42" s="101" t="str">
        <f>IF(กรอกข้อมูลคะแนน!AN43=0,"",กรอกข้อมูลคะแนน!AN43)</f>
        <v/>
      </c>
      <c r="BR42" s="101" t="str">
        <f>IF(กรอกข้อมูลคะแนน!AO43=0,"",กรอกข้อมูลคะแนน!AO43)</f>
        <v/>
      </c>
      <c r="BS42" s="101" t="str">
        <f>IF(กรอกข้อมูลคะแนน!AP43=0,"",กรอกข้อมูลคะแนน!AP43)</f>
        <v/>
      </c>
      <c r="BT42" s="101" t="str">
        <f>IF(กรอกข้อมูลคะแนน!AR43=0,"",กรอกข้อมูลคะแนน!AR43)</f>
        <v/>
      </c>
      <c r="BU42" s="101" t="str">
        <f>IF(กรอกข้อมูลคะแนน!AS43=0,"",กรอกข้อมูลคะแนน!AS43)</f>
        <v/>
      </c>
      <c r="BV42" s="101" t="str">
        <f>IF(กรอกข้อมูลคะแนน!AT43=0,"",กรอกข้อมูลคะแนน!AT43)</f>
        <v/>
      </c>
      <c r="BW42" s="101" t="str">
        <f>IF(กรอกข้อมูลคะแนน!AU43=0,"",กรอกข้อมูลคะแนน!AU43)</f>
        <v/>
      </c>
      <c r="BX42" s="101" t="str">
        <f>IF(กรอกข้อมูลคะแนน!AV43=0,"",กรอกข้อมูลคะแนน!AV43)</f>
        <v/>
      </c>
      <c r="BY42" s="101" t="str">
        <f>IF(กรอกข้อมูลคะแนน!AW43=0,"",กรอกข้อมูลคะแนน!AW43)</f>
        <v/>
      </c>
      <c r="BZ42" s="101" t="str">
        <f>IF(กรอกข้อมูลคะแนน!AX43=0,"",กรอกข้อมูลคะแนน!AX43)</f>
        <v/>
      </c>
      <c r="CA42" s="80" t="str">
        <f>IF(กรอกข้อมูลคะแนน!AZ43=0,"",กรอกข้อมูลคะแนน!AZ43)</f>
        <v/>
      </c>
      <c r="CB42" s="80">
        <v>38</v>
      </c>
      <c r="CC42" s="68" t="str">
        <f>IF(กรอกข้อมูลคะแนน!BA43=0,"",กรอกข้อมูลคะแนน!BA43)</f>
        <v/>
      </c>
      <c r="CD42" s="68" t="str">
        <f>IF(กรอกข้อมูลคะแนน!BB43=0,"",กรอกข้อมูลคะแนน!BB43)</f>
        <v/>
      </c>
      <c r="CE42" s="143" t="str">
        <f>IF(กรอกข้อมูลคะแนน!BD43=0,"",กรอกข้อมูลคะแนน!BD43)</f>
        <v/>
      </c>
      <c r="CF42" s="143" t="str">
        <f>IF(กรอกข้อมูลคะแนน!BC43=0,"",กรอกข้อมูลคะแนน!BC43)</f>
        <v/>
      </c>
      <c r="CG42" s="143" t="str">
        <f t="shared" si="0"/>
        <v/>
      </c>
      <c r="CH42" s="143" t="str">
        <f>IF(กรอกข้อมูลคะแนน!BH43=0,"",กรอกข้อมูลคะแนน!BH43)</f>
        <v/>
      </c>
      <c r="CI42" s="143" t="str">
        <f>IF(กรอกข้อมูลคะแนน!BF43=0,"",กรอกข้อมูลคะแนน!BF43)</f>
        <v/>
      </c>
      <c r="CJ42" s="143" t="str">
        <f t="shared" si="3"/>
        <v/>
      </c>
      <c r="CK42" s="81" t="str">
        <f t="shared" si="4"/>
        <v/>
      </c>
      <c r="CL42" s="80" t="str">
        <f t="shared" si="5"/>
        <v/>
      </c>
      <c r="CM42" s="81" t="str">
        <f>IF(กรอกข้อมูลคะแนน!BG43=0,"",กรอกข้อมูลคะแนน!BG43)</f>
        <v/>
      </c>
      <c r="CN42" s="133" t="str">
        <f t="shared" si="1"/>
        <v/>
      </c>
      <c r="CO42" s="68" t="str">
        <f>IF(CN42="","",IF(CN42="ร","ร",VLOOKUP(CN42,ช่วงคะแนน!$H$8:$I$15,2)))</f>
        <v/>
      </c>
      <c r="CP42" s="5"/>
      <c r="CQ42" s="80">
        <v>38</v>
      </c>
      <c r="CR42" s="68" t="str">
        <f>IF(กรอกข้อมูลคะแนน!CD43=0,"",กรอกข้อมูลคะแนน!CD43)</f>
        <v/>
      </c>
      <c r="CS42" s="68" t="str">
        <f>IF(กรอกข้อมูลคะแนน!CE43=0,"",กรอกข้อมูลคะแนน!CE43)</f>
        <v/>
      </c>
      <c r="CT42" s="68" t="str">
        <f>IF(กรอกข้อมูลคะแนน!CF43=0,"",กรอกข้อมูลคะแนน!CF43)</f>
        <v/>
      </c>
      <c r="CU42" s="68" t="str">
        <f>IF(กรอกข้อมูลคะแนน!CG43=0,"",กรอกข้อมูลคะแนน!CG43)</f>
        <v/>
      </c>
      <c r="CV42" s="68" t="str">
        <f>IF(กรอกข้อมูลคะแนน!CH43=0,"",กรอกข้อมูลคะแนน!CH43)</f>
        <v/>
      </c>
      <c r="CW42" s="68" t="str">
        <f>IF(กรอกข้อมูลคะแนน!CI43=0,"",กรอกข้อมูลคะแนน!CI43)</f>
        <v/>
      </c>
      <c r="CX42" s="68" t="str">
        <f>IF(กรอกข้อมูลคะแนน!CJ43=0,"",กรอกข้อมูลคะแนน!CJ43)</f>
        <v/>
      </c>
      <c r="CY42" s="68" t="str">
        <f>IF(กรอกข้อมูลคะแนน!CK43=0,"",กรอกข้อมูลคะแนน!CK43)</f>
        <v/>
      </c>
      <c r="CZ42" s="95" t="str">
        <f t="shared" si="6"/>
        <v/>
      </c>
      <c r="DA42" s="96"/>
      <c r="DB42" s="80">
        <v>38</v>
      </c>
      <c r="DC42" s="97" t="str">
        <f>IF(กรอกข้อมูลคะแนน!CM43=0,"",กรอกข้อมูลคะแนน!CM43)</f>
        <v/>
      </c>
      <c r="DD42" s="97" t="str">
        <f>IF(กรอกข้อมูลคะแนน!CN43=0,"",กรอกข้อมูลคะแนน!CN43)</f>
        <v/>
      </c>
      <c r="DE42" s="97" t="str">
        <f>IF(กรอกข้อมูลคะแนน!CO43=0,"",กรอกข้อมูลคะแนน!CO43)</f>
        <v/>
      </c>
      <c r="DF42" s="97" t="str">
        <f>IF(กรอกข้อมูลคะแนน!CP43=0,"",กรอกข้อมูลคะแนน!CP43)</f>
        <v/>
      </c>
      <c r="DG42" s="104" t="str">
        <f>IF(กรอกข้อมูลคะแนน!CQ43=0,"",กรอกข้อมูลคะแนน!CQ43)</f>
        <v/>
      </c>
      <c r="DH42" s="97" t="str">
        <f>IF(กรอกข้อมูลคะแนน!CR43=0,"",กรอกข้อมูลคะแนน!CR43)</f>
        <v/>
      </c>
      <c r="DI42" s="97" t="str">
        <f>IF(กรอกข้อมูลคะแนน!CS43=0,"",กรอกข้อมูลคะแนน!CS43)</f>
        <v/>
      </c>
      <c r="DJ42" s="97" t="str">
        <f>IF(กรอกข้อมูลคะแนน!CT43=0,"",กรอกข้อมูลคะแนน!CT43)</f>
        <v/>
      </c>
      <c r="DK42" s="97" t="str">
        <f>IF(กรอกข้อมูลคะแนน!CU43=0,"",กรอกข้อมูลคะแนน!CU43)</f>
        <v/>
      </c>
      <c r="DL42" s="104" t="str">
        <f>IF(กรอกข้อมูลคะแนน!CV43=0,"",กรอกข้อมูลคะแนน!CV43)</f>
        <v/>
      </c>
      <c r="DM42" s="97" t="str">
        <f>IF(กรอกข้อมูลคะแนน!CW43=0,"",กรอกข้อมูลคะแนน!CW43)</f>
        <v/>
      </c>
      <c r="DN42" s="97" t="str">
        <f>IF(กรอกข้อมูลคะแนน!CX43=0,"",กรอกข้อมูลคะแนน!CX43)</f>
        <v/>
      </c>
      <c r="DO42" s="97" t="str">
        <f>IF(กรอกข้อมูลคะแนน!CY43=0,"",กรอกข้อมูลคะแนน!CY43)</f>
        <v/>
      </c>
      <c r="DP42" s="97" t="str">
        <f>IF(กรอกข้อมูลคะแนน!CZ43=0,"",กรอกข้อมูลคะแนน!CZ43)</f>
        <v/>
      </c>
      <c r="DQ42" s="98" t="str">
        <f>IF(กรอกข้อมูลคะแนน!DA43=0,"",กรอกข้อมูลคะแนน!DA43)</f>
        <v/>
      </c>
      <c r="DR42" s="95" t="str">
        <f>IF(กรอกข้อมูลคะแนน!DB43=0,"",IF(กรอกข้อมูลคะแนน!DB43="ร","ร",IF(กรอกข้อมูลคะแนน!DB43&gt;7.9,3,IF(กรอกข้อมูลคะแนน!DB43&gt;5.9,2,IF(กรอกข้อมูลคะแนน!DB43&gt;4.9,1,0)))))</f>
        <v/>
      </c>
    </row>
    <row r="43" spans="1:122" ht="17.100000000000001" customHeight="1" x14ac:dyDescent="0.3">
      <c r="A43" s="69" t="s">
        <v>132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105" t="s">
        <v>32</v>
      </c>
      <c r="Q43" s="151" t="str">
        <f>IF(กรอกข้อมูลทั่วไป!D15=0,"",กรอกข้อมูลทั่วไป!D15)</f>
        <v/>
      </c>
      <c r="R43" s="396" t="s">
        <v>33</v>
      </c>
      <c r="S43" s="396"/>
      <c r="T43" s="396" t="str">
        <f>IF(กรอกข้อมูลทั่วไป!D16=0,"",กรอกข้อมูลทั่วไป!D16)</f>
        <v/>
      </c>
      <c r="U43" s="396"/>
      <c r="V43" s="396"/>
      <c r="W43" s="105" t="s">
        <v>34</v>
      </c>
      <c r="X43" s="398" t="str">
        <f>IF(กรอกข้อมูลทั่วไป!D17=0,"",กรอกข้อมูลทั่วไป!D17)</f>
        <v/>
      </c>
      <c r="Y43" s="398"/>
      <c r="Z43" s="152"/>
      <c r="AA43" s="56"/>
      <c r="AB43" s="80">
        <v>39</v>
      </c>
      <c r="AC43" s="99" t="str">
        <f>IF(กรอกข้อมูลทั่วไป!AG42=0,"",กรอกข้อมูลทั่วไป!AG42)</f>
        <v/>
      </c>
      <c r="AD43" s="101" t="str">
        <f>IF(กรอกข้อมูลคะแนน!C44=0,"",กรอกข้อมูลคะแนน!C44)</f>
        <v/>
      </c>
      <c r="AE43" s="101" t="str">
        <f>IF(กรอกข้อมูลคะแนน!D44=0,"",กรอกข้อมูลคะแนน!D44)</f>
        <v/>
      </c>
      <c r="AF43" s="101" t="str">
        <f>IF(กรอกข้อมูลคะแนน!E44=0,"",กรอกข้อมูลคะแนน!E44)</f>
        <v/>
      </c>
      <c r="AG43" s="101" t="str">
        <f>IF(กรอกข้อมูลคะแนน!F44=0,"",กรอกข้อมูลคะแนน!F44)</f>
        <v/>
      </c>
      <c r="AH43" s="101" t="str">
        <f>IF(กรอกข้อมูลคะแนน!G44=0,"",กรอกข้อมูลคะแนน!G44)</f>
        <v/>
      </c>
      <c r="AI43" s="101" t="str">
        <f>IF(กรอกข้อมูลคะแนน!H44=0,"",กรอกข้อมูลคะแนน!H44)</f>
        <v/>
      </c>
      <c r="AJ43" s="101" t="str">
        <f>IF(กรอกข้อมูลคะแนน!I44=0,"",กรอกข้อมูลคะแนน!I44)</f>
        <v/>
      </c>
      <c r="AK43" s="101" t="str">
        <f>IF(กรอกข้อมูลคะแนน!K44=0,"",กรอกข้อมูลคะแนน!K44)</f>
        <v/>
      </c>
      <c r="AL43" s="101" t="str">
        <f>IF(กรอกข้อมูลคะแนน!L44=0,"",กรอกข้อมูลคะแนน!L44)</f>
        <v/>
      </c>
      <c r="AM43" s="101" t="str">
        <f>IF(กรอกข้อมูลคะแนน!M44=0,"",กรอกข้อมูลคะแนน!M44)</f>
        <v/>
      </c>
      <c r="AN43" s="101" t="str">
        <f>IF(กรอกข้อมูลคะแนน!N44=0,"",กรอกข้อมูลคะแนน!N44)</f>
        <v/>
      </c>
      <c r="AO43" s="80">
        <v>39</v>
      </c>
      <c r="AP43" s="99" t="str">
        <f>IF(กรอกข้อมูลทั่วไป!AG42=0,"",กรอกข้อมูลทั่วไป!AG42)</f>
        <v/>
      </c>
      <c r="AQ43" s="101" t="str">
        <f>IF(กรอกข้อมูลคะแนน!O44=0,"",กรอกข้อมูลคะแนน!O44)</f>
        <v/>
      </c>
      <c r="AR43" s="101" t="str">
        <f>IF(กรอกข้อมูลคะแนน!P44=0,"",กรอกข้อมูลคะแนน!P44)</f>
        <v/>
      </c>
      <c r="AS43" s="101" t="str">
        <f>IF(กรอกข้อมูลคะแนน!Q44=0,"",กรอกข้อมูลคะแนน!Q44)</f>
        <v/>
      </c>
      <c r="AT43" s="101" t="str">
        <f>IF(กรอกข้อมูลคะแนน!S44=0,"",กรอกข้อมูลคะแนน!S44)</f>
        <v/>
      </c>
      <c r="AU43" s="101" t="str">
        <f>IF(กรอกข้อมูลคะแนน!T44=0,"",กรอกข้อมูลคะแนน!T44)</f>
        <v/>
      </c>
      <c r="AV43" s="101" t="str">
        <f>IF(กรอกข้อมูลคะแนน!U44=0,"",กรอกข้อมูลคะแนน!U44)</f>
        <v/>
      </c>
      <c r="AW43" s="101" t="str">
        <f>IF(กรอกข้อมูลคะแนน!V44=0,"",กรอกข้อมูลคะแนน!V44)</f>
        <v/>
      </c>
      <c r="AX43" s="101" t="str">
        <f>IF(กรอกข้อมูลคะแนน!W44=0,"",กรอกข้อมูลคะแนน!W44)</f>
        <v/>
      </c>
      <c r="AY43" s="101" t="str">
        <f>IF(กรอกข้อมูลคะแนน!X44=0,"",กรอกข้อมูลคะแนน!X44)</f>
        <v/>
      </c>
      <c r="AZ43" s="101" t="str">
        <f>IF(กรอกข้อมูลคะแนน!Y44=0,"",กรอกข้อมูลคะแนน!Y44)</f>
        <v/>
      </c>
      <c r="BA43" s="80" t="str">
        <f>IF(กรอกข้อมูลคะแนน!AA44=0,"",กรอกข้อมูลคะแนน!AA44)</f>
        <v/>
      </c>
      <c r="BB43" s="80">
        <v>39</v>
      </c>
      <c r="BC43" s="99" t="str">
        <f>IF(กรอกข้อมูลทั่วไป!AG42=0,"",กรอกข้อมูลทั่วไป!AG42)</f>
        <v/>
      </c>
      <c r="BD43" s="101" t="str">
        <f>IF(กรอกข้อมูลคะแนน!AB44=0,"",กรอกข้อมูลคะแนน!AB44)</f>
        <v/>
      </c>
      <c r="BE43" s="101" t="str">
        <f>IF(กรอกข้อมูลคะแนน!AC44=0,"",กรอกข้อมูลคะแนน!AC44)</f>
        <v/>
      </c>
      <c r="BF43" s="101" t="str">
        <f>IF(กรอกข้อมูลคะแนน!AD44=0,"",กรอกข้อมูลคะแนน!AD44)</f>
        <v/>
      </c>
      <c r="BG43" s="101" t="str">
        <f>IF(กรอกข้อมูลคะแนน!AE44=0,"",กรอกข้อมูลคะแนน!AE44)</f>
        <v/>
      </c>
      <c r="BH43" s="101" t="str">
        <f>IF(กรอกข้อมูลคะแนน!AF44=0,"",กรอกข้อมูลคะแนน!AF44)</f>
        <v/>
      </c>
      <c r="BI43" s="101" t="str">
        <f>IF(กรอกข้อมูลคะแนน!AG44=0,"",กรอกข้อมูลคะแนน!AG44)</f>
        <v/>
      </c>
      <c r="BJ43" s="101" t="str">
        <f>IF(กรอกข้อมูลคะแนน!AH44=0,"",กรอกข้อมูลคะแนน!AH44)</f>
        <v/>
      </c>
      <c r="BK43" s="101" t="str">
        <f>IF(กรอกข้อมูลคะแนน!AJ44=0,"",กรอกข้อมูลคะแนน!AJ44)</f>
        <v/>
      </c>
      <c r="BL43" s="101" t="str">
        <f>IF(กรอกข้อมูลคะแนน!AK44=0,"",กรอกข้อมูลคะแนน!AK44)</f>
        <v/>
      </c>
      <c r="BM43" s="101" t="str">
        <f>IF(กรอกข้อมูลคะแนน!AL44=0,"",กรอกข้อมูลคะแนน!AL44)</f>
        <v/>
      </c>
      <c r="BN43" s="101" t="str">
        <f>IF(กรอกข้อมูลคะแนน!AM44=0,"",กรอกข้อมูลคะแนน!AM44)</f>
        <v/>
      </c>
      <c r="BO43" s="80">
        <v>39</v>
      </c>
      <c r="BP43" s="99" t="str">
        <f t="shared" si="2"/>
        <v/>
      </c>
      <c r="BQ43" s="101" t="str">
        <f>IF(กรอกข้อมูลคะแนน!AN44=0,"",กรอกข้อมูลคะแนน!AN44)</f>
        <v/>
      </c>
      <c r="BR43" s="101" t="str">
        <f>IF(กรอกข้อมูลคะแนน!AO44=0,"",กรอกข้อมูลคะแนน!AO44)</f>
        <v/>
      </c>
      <c r="BS43" s="101" t="str">
        <f>IF(กรอกข้อมูลคะแนน!AP44=0,"",กรอกข้อมูลคะแนน!AP44)</f>
        <v/>
      </c>
      <c r="BT43" s="101" t="str">
        <f>IF(กรอกข้อมูลคะแนน!AR44=0,"",กรอกข้อมูลคะแนน!AR44)</f>
        <v/>
      </c>
      <c r="BU43" s="101" t="str">
        <f>IF(กรอกข้อมูลคะแนน!AS44=0,"",กรอกข้อมูลคะแนน!AS44)</f>
        <v/>
      </c>
      <c r="BV43" s="101" t="str">
        <f>IF(กรอกข้อมูลคะแนน!AT44=0,"",กรอกข้อมูลคะแนน!AT44)</f>
        <v/>
      </c>
      <c r="BW43" s="101" t="str">
        <f>IF(กรอกข้อมูลคะแนน!AU44=0,"",กรอกข้อมูลคะแนน!AU44)</f>
        <v/>
      </c>
      <c r="BX43" s="101" t="str">
        <f>IF(กรอกข้อมูลคะแนน!AV44=0,"",กรอกข้อมูลคะแนน!AV44)</f>
        <v/>
      </c>
      <c r="BY43" s="101" t="str">
        <f>IF(กรอกข้อมูลคะแนน!AW44=0,"",กรอกข้อมูลคะแนน!AW44)</f>
        <v/>
      </c>
      <c r="BZ43" s="101" t="str">
        <f>IF(กรอกข้อมูลคะแนน!AX44=0,"",กรอกข้อมูลคะแนน!AX44)</f>
        <v/>
      </c>
      <c r="CA43" s="80" t="str">
        <f>IF(กรอกข้อมูลคะแนน!AZ44=0,"",กรอกข้อมูลคะแนน!AZ44)</f>
        <v/>
      </c>
      <c r="CB43" s="80">
        <v>39</v>
      </c>
      <c r="CC43" s="68" t="str">
        <f>IF(กรอกข้อมูลคะแนน!BA44=0,"",กรอกข้อมูลคะแนน!BA44)</f>
        <v/>
      </c>
      <c r="CD43" s="68" t="str">
        <f>IF(กรอกข้อมูลคะแนน!BB44=0,"",กรอกข้อมูลคะแนน!BB44)</f>
        <v/>
      </c>
      <c r="CE43" s="143" t="str">
        <f>IF(กรอกข้อมูลคะแนน!BD44=0,"",กรอกข้อมูลคะแนน!BD44)</f>
        <v/>
      </c>
      <c r="CF43" s="143" t="str">
        <f>IF(กรอกข้อมูลคะแนน!BC44=0,"",กรอกข้อมูลคะแนน!BC44)</f>
        <v/>
      </c>
      <c r="CG43" s="143" t="str">
        <f t="shared" si="0"/>
        <v/>
      </c>
      <c r="CH43" s="143" t="str">
        <f>IF(กรอกข้อมูลคะแนน!BH44=0,"",กรอกข้อมูลคะแนน!BH44)</f>
        <v/>
      </c>
      <c r="CI43" s="143" t="str">
        <f>IF(กรอกข้อมูลคะแนน!BF44=0,"",กรอกข้อมูลคะแนน!BF44)</f>
        <v/>
      </c>
      <c r="CJ43" s="143" t="str">
        <f t="shared" si="3"/>
        <v/>
      </c>
      <c r="CK43" s="81" t="str">
        <f t="shared" si="4"/>
        <v/>
      </c>
      <c r="CL43" s="80" t="str">
        <f t="shared" si="5"/>
        <v/>
      </c>
      <c r="CM43" s="81" t="str">
        <f>IF(กรอกข้อมูลคะแนน!BG44=0,"",กรอกข้อมูลคะแนน!BG44)</f>
        <v/>
      </c>
      <c r="CN43" s="133" t="str">
        <f t="shared" si="1"/>
        <v/>
      </c>
      <c r="CO43" s="68" t="str">
        <f>IF(CN43="","",IF(CN43="ร","ร",VLOOKUP(CN43,ช่วงคะแนน!$H$8:$I$15,2)))</f>
        <v/>
      </c>
      <c r="CP43" s="5"/>
      <c r="CQ43" s="80">
        <v>39</v>
      </c>
      <c r="CR43" s="68" t="str">
        <f>IF(กรอกข้อมูลคะแนน!CD44=0,"",กรอกข้อมูลคะแนน!CD44)</f>
        <v/>
      </c>
      <c r="CS43" s="68" t="str">
        <f>IF(กรอกข้อมูลคะแนน!CE44=0,"",กรอกข้อมูลคะแนน!CE44)</f>
        <v/>
      </c>
      <c r="CT43" s="68" t="str">
        <f>IF(กรอกข้อมูลคะแนน!CF44=0,"",กรอกข้อมูลคะแนน!CF44)</f>
        <v/>
      </c>
      <c r="CU43" s="68" t="str">
        <f>IF(กรอกข้อมูลคะแนน!CG44=0,"",กรอกข้อมูลคะแนน!CG44)</f>
        <v/>
      </c>
      <c r="CV43" s="68" t="str">
        <f>IF(กรอกข้อมูลคะแนน!CH44=0,"",กรอกข้อมูลคะแนน!CH44)</f>
        <v/>
      </c>
      <c r="CW43" s="68" t="str">
        <f>IF(กรอกข้อมูลคะแนน!CI44=0,"",กรอกข้อมูลคะแนน!CI44)</f>
        <v/>
      </c>
      <c r="CX43" s="68" t="str">
        <f>IF(กรอกข้อมูลคะแนน!CJ44=0,"",กรอกข้อมูลคะแนน!CJ44)</f>
        <v/>
      </c>
      <c r="CY43" s="68" t="str">
        <f>IF(กรอกข้อมูลคะแนน!CK44=0,"",กรอกข้อมูลคะแนน!CK44)</f>
        <v/>
      </c>
      <c r="CZ43" s="95" t="str">
        <f t="shared" si="6"/>
        <v/>
      </c>
      <c r="DA43" s="96"/>
      <c r="DB43" s="80">
        <v>39</v>
      </c>
      <c r="DC43" s="97" t="str">
        <f>IF(กรอกข้อมูลคะแนน!CM44=0,"",กรอกข้อมูลคะแนน!CM44)</f>
        <v/>
      </c>
      <c r="DD43" s="97" t="str">
        <f>IF(กรอกข้อมูลคะแนน!CN44=0,"",กรอกข้อมูลคะแนน!CN44)</f>
        <v/>
      </c>
      <c r="DE43" s="97" t="str">
        <f>IF(กรอกข้อมูลคะแนน!CO44=0,"",กรอกข้อมูลคะแนน!CO44)</f>
        <v/>
      </c>
      <c r="DF43" s="97" t="str">
        <f>IF(กรอกข้อมูลคะแนน!CP44=0,"",กรอกข้อมูลคะแนน!CP44)</f>
        <v/>
      </c>
      <c r="DG43" s="104" t="str">
        <f>IF(กรอกข้อมูลคะแนน!CQ44=0,"",กรอกข้อมูลคะแนน!CQ44)</f>
        <v/>
      </c>
      <c r="DH43" s="97" t="str">
        <f>IF(กรอกข้อมูลคะแนน!CR44=0,"",กรอกข้อมูลคะแนน!CR44)</f>
        <v/>
      </c>
      <c r="DI43" s="97" t="str">
        <f>IF(กรอกข้อมูลคะแนน!CS44=0,"",กรอกข้อมูลคะแนน!CS44)</f>
        <v/>
      </c>
      <c r="DJ43" s="97" t="str">
        <f>IF(กรอกข้อมูลคะแนน!CT44=0,"",กรอกข้อมูลคะแนน!CT44)</f>
        <v/>
      </c>
      <c r="DK43" s="97" t="str">
        <f>IF(กรอกข้อมูลคะแนน!CU44=0,"",กรอกข้อมูลคะแนน!CU44)</f>
        <v/>
      </c>
      <c r="DL43" s="104" t="str">
        <f>IF(กรอกข้อมูลคะแนน!CV44=0,"",กรอกข้อมูลคะแนน!CV44)</f>
        <v/>
      </c>
      <c r="DM43" s="97" t="str">
        <f>IF(กรอกข้อมูลคะแนน!CW44=0,"",กรอกข้อมูลคะแนน!CW44)</f>
        <v/>
      </c>
      <c r="DN43" s="97" t="str">
        <f>IF(กรอกข้อมูลคะแนน!CX44=0,"",กรอกข้อมูลคะแนน!CX44)</f>
        <v/>
      </c>
      <c r="DO43" s="97" t="str">
        <f>IF(กรอกข้อมูลคะแนน!CY44=0,"",กรอกข้อมูลคะแนน!CY44)</f>
        <v/>
      </c>
      <c r="DP43" s="97" t="str">
        <f>IF(กรอกข้อมูลคะแนน!CZ44=0,"",กรอกข้อมูลคะแนน!CZ44)</f>
        <v/>
      </c>
      <c r="DQ43" s="98" t="str">
        <f>IF(กรอกข้อมูลคะแนน!DA44=0,"",กรอกข้อมูลคะแนน!DA44)</f>
        <v/>
      </c>
      <c r="DR43" s="95" t="str">
        <f>IF(กรอกข้อมูลคะแนน!DB44=0,"",IF(กรอกข้อมูลคะแนน!DB44="ร","ร",IF(กรอกข้อมูลคะแนน!DB44&gt;7.9,3,IF(กรอกข้อมูลคะแนน!DB44&gt;5.9,2,IF(กรอกข้อมูลคะแนน!DB44&gt;4.9,1,0)))))</f>
        <v/>
      </c>
    </row>
    <row r="44" spans="1:122" ht="17.100000000000001" customHeight="1" x14ac:dyDescent="0.2">
      <c r="A44" s="29"/>
      <c r="B44" s="29"/>
      <c r="C44" s="29"/>
      <c r="D44" s="29"/>
      <c r="E44" s="29"/>
      <c r="F44" s="29"/>
      <c r="G44" s="29"/>
      <c r="H44" s="29"/>
      <c r="I44" s="29"/>
      <c r="V44" s="29"/>
      <c r="W44" s="29"/>
      <c r="X44" s="29"/>
      <c r="Y44" s="29"/>
      <c r="Z44" s="29"/>
      <c r="AA44" s="29"/>
      <c r="AB44" s="80">
        <v>40</v>
      </c>
      <c r="AC44" s="99" t="str">
        <f>IF(กรอกข้อมูลทั่วไป!AG43=0,"",กรอกข้อมูลทั่วไป!AG43)</f>
        <v/>
      </c>
      <c r="AD44" s="101" t="str">
        <f>IF(กรอกข้อมูลคะแนน!C45=0,"",กรอกข้อมูลคะแนน!C45)</f>
        <v/>
      </c>
      <c r="AE44" s="101" t="str">
        <f>IF(กรอกข้อมูลคะแนน!D45=0,"",กรอกข้อมูลคะแนน!D45)</f>
        <v/>
      </c>
      <c r="AF44" s="101" t="str">
        <f>IF(กรอกข้อมูลคะแนน!E45=0,"",กรอกข้อมูลคะแนน!E45)</f>
        <v/>
      </c>
      <c r="AG44" s="101" t="str">
        <f>IF(กรอกข้อมูลคะแนน!F45=0,"",กรอกข้อมูลคะแนน!F45)</f>
        <v/>
      </c>
      <c r="AH44" s="101" t="str">
        <f>IF(กรอกข้อมูลคะแนน!G45=0,"",กรอกข้อมูลคะแนน!G45)</f>
        <v/>
      </c>
      <c r="AI44" s="101" t="str">
        <f>IF(กรอกข้อมูลคะแนน!H45=0,"",กรอกข้อมูลคะแนน!H45)</f>
        <v/>
      </c>
      <c r="AJ44" s="101" t="str">
        <f>IF(กรอกข้อมูลคะแนน!I45=0,"",กรอกข้อมูลคะแนน!I45)</f>
        <v/>
      </c>
      <c r="AK44" s="101" t="str">
        <f>IF(กรอกข้อมูลคะแนน!K45=0,"",กรอกข้อมูลคะแนน!K45)</f>
        <v/>
      </c>
      <c r="AL44" s="101" t="str">
        <f>IF(กรอกข้อมูลคะแนน!L45=0,"",กรอกข้อมูลคะแนน!L45)</f>
        <v/>
      </c>
      <c r="AM44" s="101" t="str">
        <f>IF(กรอกข้อมูลคะแนน!M45=0,"",กรอกข้อมูลคะแนน!M45)</f>
        <v/>
      </c>
      <c r="AN44" s="101" t="str">
        <f>IF(กรอกข้อมูลคะแนน!N45=0,"",กรอกข้อมูลคะแนน!N45)</f>
        <v/>
      </c>
      <c r="AO44" s="80">
        <v>40</v>
      </c>
      <c r="AP44" s="99" t="str">
        <f>IF(กรอกข้อมูลทั่วไป!AG43=0,"",กรอกข้อมูลทั่วไป!AG43)</f>
        <v/>
      </c>
      <c r="AQ44" s="101" t="str">
        <f>IF(กรอกข้อมูลคะแนน!O45=0,"",กรอกข้อมูลคะแนน!O45)</f>
        <v/>
      </c>
      <c r="AR44" s="101" t="str">
        <f>IF(กรอกข้อมูลคะแนน!P45=0,"",กรอกข้อมูลคะแนน!P45)</f>
        <v/>
      </c>
      <c r="AS44" s="101" t="str">
        <f>IF(กรอกข้อมูลคะแนน!Q45=0,"",กรอกข้อมูลคะแนน!Q45)</f>
        <v/>
      </c>
      <c r="AT44" s="101" t="str">
        <f>IF(กรอกข้อมูลคะแนน!S45=0,"",กรอกข้อมูลคะแนน!S45)</f>
        <v/>
      </c>
      <c r="AU44" s="101" t="str">
        <f>IF(กรอกข้อมูลคะแนน!T45=0,"",กรอกข้อมูลคะแนน!T45)</f>
        <v/>
      </c>
      <c r="AV44" s="101" t="str">
        <f>IF(กรอกข้อมูลคะแนน!U45=0,"",กรอกข้อมูลคะแนน!U45)</f>
        <v/>
      </c>
      <c r="AW44" s="101" t="str">
        <f>IF(กรอกข้อมูลคะแนน!V45=0,"",กรอกข้อมูลคะแนน!V45)</f>
        <v/>
      </c>
      <c r="AX44" s="101" t="str">
        <f>IF(กรอกข้อมูลคะแนน!W45=0,"",กรอกข้อมูลคะแนน!W45)</f>
        <v/>
      </c>
      <c r="AY44" s="101" t="str">
        <f>IF(กรอกข้อมูลคะแนน!X45=0,"",กรอกข้อมูลคะแนน!X45)</f>
        <v/>
      </c>
      <c r="AZ44" s="101" t="str">
        <f>IF(กรอกข้อมูลคะแนน!Y45=0,"",กรอกข้อมูลคะแนน!Y45)</f>
        <v/>
      </c>
      <c r="BA44" s="80" t="str">
        <f>IF(กรอกข้อมูลคะแนน!AA45=0,"",กรอกข้อมูลคะแนน!AA45)</f>
        <v/>
      </c>
      <c r="BB44" s="80">
        <v>40</v>
      </c>
      <c r="BC44" s="99" t="str">
        <f>IF(กรอกข้อมูลทั่วไป!AG43=0,"",กรอกข้อมูลทั่วไป!AG43)</f>
        <v/>
      </c>
      <c r="BD44" s="101" t="str">
        <f>IF(กรอกข้อมูลคะแนน!AB45=0,"",กรอกข้อมูลคะแนน!AB45)</f>
        <v/>
      </c>
      <c r="BE44" s="101" t="str">
        <f>IF(กรอกข้อมูลคะแนน!AC45=0,"",กรอกข้อมูลคะแนน!AC45)</f>
        <v/>
      </c>
      <c r="BF44" s="101" t="str">
        <f>IF(กรอกข้อมูลคะแนน!AD45=0,"",กรอกข้อมูลคะแนน!AD45)</f>
        <v/>
      </c>
      <c r="BG44" s="101" t="str">
        <f>IF(กรอกข้อมูลคะแนน!AE45=0,"",กรอกข้อมูลคะแนน!AE45)</f>
        <v/>
      </c>
      <c r="BH44" s="101" t="str">
        <f>IF(กรอกข้อมูลคะแนน!AF45=0,"",กรอกข้อมูลคะแนน!AF45)</f>
        <v/>
      </c>
      <c r="BI44" s="101" t="str">
        <f>IF(กรอกข้อมูลคะแนน!AG45=0,"",กรอกข้อมูลคะแนน!AG45)</f>
        <v/>
      </c>
      <c r="BJ44" s="101" t="str">
        <f>IF(กรอกข้อมูลคะแนน!AH45=0,"",กรอกข้อมูลคะแนน!AH45)</f>
        <v/>
      </c>
      <c r="BK44" s="101" t="str">
        <f>IF(กรอกข้อมูลคะแนน!AJ45=0,"",กรอกข้อมูลคะแนน!AJ45)</f>
        <v/>
      </c>
      <c r="BL44" s="101" t="str">
        <f>IF(กรอกข้อมูลคะแนน!AK45=0,"",กรอกข้อมูลคะแนน!AK45)</f>
        <v/>
      </c>
      <c r="BM44" s="101" t="str">
        <f>IF(กรอกข้อมูลคะแนน!AL45=0,"",กรอกข้อมูลคะแนน!AL45)</f>
        <v/>
      </c>
      <c r="BN44" s="101" t="str">
        <f>IF(กรอกข้อมูลคะแนน!AM45=0,"",กรอกข้อมูลคะแนน!AM45)</f>
        <v/>
      </c>
      <c r="BO44" s="80">
        <v>40</v>
      </c>
      <c r="BP44" s="99" t="str">
        <f t="shared" si="2"/>
        <v/>
      </c>
      <c r="BQ44" s="101" t="str">
        <f>IF(กรอกข้อมูลคะแนน!AN45=0,"",กรอกข้อมูลคะแนน!AN45)</f>
        <v/>
      </c>
      <c r="BR44" s="101" t="str">
        <f>IF(กรอกข้อมูลคะแนน!AO45=0,"",กรอกข้อมูลคะแนน!AO45)</f>
        <v/>
      </c>
      <c r="BS44" s="101" t="str">
        <f>IF(กรอกข้อมูลคะแนน!AP45=0,"",กรอกข้อมูลคะแนน!AP45)</f>
        <v/>
      </c>
      <c r="BT44" s="101" t="str">
        <f>IF(กรอกข้อมูลคะแนน!AR45=0,"",กรอกข้อมูลคะแนน!AR45)</f>
        <v/>
      </c>
      <c r="BU44" s="101" t="str">
        <f>IF(กรอกข้อมูลคะแนน!AS45=0,"",กรอกข้อมูลคะแนน!AS45)</f>
        <v/>
      </c>
      <c r="BV44" s="101" t="str">
        <f>IF(กรอกข้อมูลคะแนน!AT45=0,"",กรอกข้อมูลคะแนน!AT45)</f>
        <v/>
      </c>
      <c r="BW44" s="101" t="str">
        <f>IF(กรอกข้อมูลคะแนน!AU45=0,"",กรอกข้อมูลคะแนน!AU45)</f>
        <v/>
      </c>
      <c r="BX44" s="101" t="str">
        <f>IF(กรอกข้อมูลคะแนน!AV45=0,"",กรอกข้อมูลคะแนน!AV45)</f>
        <v/>
      </c>
      <c r="BY44" s="101" t="str">
        <f>IF(กรอกข้อมูลคะแนน!AW45=0,"",กรอกข้อมูลคะแนน!AW45)</f>
        <v/>
      </c>
      <c r="BZ44" s="101" t="str">
        <f>IF(กรอกข้อมูลคะแนน!AX45=0,"",กรอกข้อมูลคะแนน!AX45)</f>
        <v/>
      </c>
      <c r="CA44" s="80" t="str">
        <f>IF(กรอกข้อมูลคะแนน!AZ45=0,"",กรอกข้อมูลคะแนน!AZ45)</f>
        <v/>
      </c>
      <c r="CB44" s="80">
        <v>40</v>
      </c>
      <c r="CC44" s="68" t="str">
        <f>IF(กรอกข้อมูลคะแนน!BA45=0,"",กรอกข้อมูลคะแนน!BA45)</f>
        <v/>
      </c>
      <c r="CD44" s="68" t="str">
        <f>IF(กรอกข้อมูลคะแนน!BB45=0,"",กรอกข้อมูลคะแนน!BB45)</f>
        <v/>
      </c>
      <c r="CE44" s="143" t="str">
        <f>IF(กรอกข้อมูลคะแนน!BD45=0,"",กรอกข้อมูลคะแนน!BD45)</f>
        <v/>
      </c>
      <c r="CF44" s="143" t="str">
        <f>IF(กรอกข้อมูลคะแนน!BC45=0,"",กรอกข้อมูลคะแนน!BC45)</f>
        <v/>
      </c>
      <c r="CG44" s="143" t="str">
        <f t="shared" si="0"/>
        <v/>
      </c>
      <c r="CH44" s="143" t="str">
        <f>IF(กรอกข้อมูลคะแนน!BH45=0,"",กรอกข้อมูลคะแนน!BH45)</f>
        <v/>
      </c>
      <c r="CI44" s="143" t="str">
        <f>IF(กรอกข้อมูลคะแนน!BF45=0,"",กรอกข้อมูลคะแนน!BF45)</f>
        <v/>
      </c>
      <c r="CJ44" s="143" t="str">
        <f t="shared" si="3"/>
        <v/>
      </c>
      <c r="CK44" s="81" t="str">
        <f t="shared" si="4"/>
        <v/>
      </c>
      <c r="CL44" s="80" t="str">
        <f t="shared" si="5"/>
        <v/>
      </c>
      <c r="CM44" s="81" t="str">
        <f>IF(กรอกข้อมูลคะแนน!BG45=0,"",กรอกข้อมูลคะแนน!BG45)</f>
        <v/>
      </c>
      <c r="CN44" s="133" t="str">
        <f t="shared" si="1"/>
        <v/>
      </c>
      <c r="CO44" s="68" t="str">
        <f>IF(CN44="","",IF(CN44="ร","ร",VLOOKUP(CN44,ช่วงคะแนน!$H$8:$I$15,2)))</f>
        <v/>
      </c>
      <c r="CP44" s="5"/>
      <c r="CQ44" s="80">
        <v>40</v>
      </c>
      <c r="CR44" s="68" t="str">
        <f>IF(กรอกข้อมูลคะแนน!CD45=0,"",กรอกข้อมูลคะแนน!CD45)</f>
        <v/>
      </c>
      <c r="CS44" s="68" t="str">
        <f>IF(กรอกข้อมูลคะแนน!CE45=0,"",กรอกข้อมูลคะแนน!CE45)</f>
        <v/>
      </c>
      <c r="CT44" s="68" t="str">
        <f>IF(กรอกข้อมูลคะแนน!CF45=0,"",กรอกข้อมูลคะแนน!CF45)</f>
        <v/>
      </c>
      <c r="CU44" s="68" t="str">
        <f>IF(กรอกข้อมูลคะแนน!CG45=0,"",กรอกข้อมูลคะแนน!CG45)</f>
        <v/>
      </c>
      <c r="CV44" s="68" t="str">
        <f>IF(กรอกข้อมูลคะแนน!CH45=0,"",กรอกข้อมูลคะแนน!CH45)</f>
        <v/>
      </c>
      <c r="CW44" s="68" t="str">
        <f>IF(กรอกข้อมูลคะแนน!CI45=0,"",กรอกข้อมูลคะแนน!CI45)</f>
        <v/>
      </c>
      <c r="CX44" s="68" t="str">
        <f>IF(กรอกข้อมูลคะแนน!CJ45=0,"",กรอกข้อมูลคะแนน!CJ45)</f>
        <v/>
      </c>
      <c r="CY44" s="68" t="str">
        <f>IF(กรอกข้อมูลคะแนน!CK45=0,"",กรอกข้อมูลคะแนน!CK45)</f>
        <v/>
      </c>
      <c r="CZ44" s="95" t="str">
        <f t="shared" si="6"/>
        <v/>
      </c>
      <c r="DA44" s="96"/>
      <c r="DB44" s="80">
        <v>40</v>
      </c>
      <c r="DC44" s="97" t="str">
        <f>IF(กรอกข้อมูลคะแนน!CM45=0,"",กรอกข้อมูลคะแนน!CM45)</f>
        <v/>
      </c>
      <c r="DD44" s="97" t="str">
        <f>IF(กรอกข้อมูลคะแนน!CN45=0,"",กรอกข้อมูลคะแนน!CN45)</f>
        <v/>
      </c>
      <c r="DE44" s="97" t="str">
        <f>IF(กรอกข้อมูลคะแนน!CO45=0,"",กรอกข้อมูลคะแนน!CO45)</f>
        <v/>
      </c>
      <c r="DF44" s="97" t="str">
        <f>IF(กรอกข้อมูลคะแนน!CP45=0,"",กรอกข้อมูลคะแนน!CP45)</f>
        <v/>
      </c>
      <c r="DG44" s="104" t="str">
        <f>IF(กรอกข้อมูลคะแนน!CQ45=0,"",กรอกข้อมูลคะแนน!CQ45)</f>
        <v/>
      </c>
      <c r="DH44" s="97" t="str">
        <f>IF(กรอกข้อมูลคะแนน!CR45=0,"",กรอกข้อมูลคะแนน!CR45)</f>
        <v/>
      </c>
      <c r="DI44" s="97" t="str">
        <f>IF(กรอกข้อมูลคะแนน!CS45=0,"",กรอกข้อมูลคะแนน!CS45)</f>
        <v/>
      </c>
      <c r="DJ44" s="97" t="str">
        <f>IF(กรอกข้อมูลคะแนน!CT45=0,"",กรอกข้อมูลคะแนน!CT45)</f>
        <v/>
      </c>
      <c r="DK44" s="97" t="str">
        <f>IF(กรอกข้อมูลคะแนน!CU45=0,"",กรอกข้อมูลคะแนน!CU45)</f>
        <v/>
      </c>
      <c r="DL44" s="104" t="str">
        <f>IF(กรอกข้อมูลคะแนน!CV45=0,"",กรอกข้อมูลคะแนน!CV45)</f>
        <v/>
      </c>
      <c r="DM44" s="97" t="str">
        <f>IF(กรอกข้อมูลคะแนน!CW45=0,"",กรอกข้อมูลคะแนน!CW45)</f>
        <v/>
      </c>
      <c r="DN44" s="97" t="str">
        <f>IF(กรอกข้อมูลคะแนน!CX45=0,"",กรอกข้อมูลคะแนน!CX45)</f>
        <v/>
      </c>
      <c r="DO44" s="97" t="str">
        <f>IF(กรอกข้อมูลคะแนน!CY45=0,"",กรอกข้อมูลคะแนน!CY45)</f>
        <v/>
      </c>
      <c r="DP44" s="97" t="str">
        <f>IF(กรอกข้อมูลคะแนน!CZ45=0,"",กรอกข้อมูลคะแนน!CZ45)</f>
        <v/>
      </c>
      <c r="DQ44" s="98" t="str">
        <f>IF(กรอกข้อมูลคะแนน!DA45=0,"",กรอกข้อมูลคะแนน!DA45)</f>
        <v/>
      </c>
      <c r="DR44" s="95" t="str">
        <f>IF(กรอกข้อมูลคะแนน!DB45=0,"",IF(กรอกข้อมูลคะแนน!DB45="ร","ร",IF(กรอกข้อมูลคะแนน!DB45&gt;7.9,3,IF(กรอกข้อมูลคะแนน!DB45&gt;5.9,2,IF(กรอกข้อมูลคะแนน!DB45&gt;4.9,1,0)))))</f>
        <v/>
      </c>
    </row>
    <row r="45" spans="1:122" ht="17.100000000000001" customHeight="1" x14ac:dyDescent="0.2">
      <c r="A45" s="29"/>
      <c r="B45" s="29"/>
      <c r="C45" s="29"/>
      <c r="D45" s="29"/>
      <c r="E45" s="29"/>
      <c r="F45" s="29"/>
      <c r="G45" s="29"/>
      <c r="H45" s="29"/>
      <c r="I45" s="29"/>
      <c r="W45" s="29"/>
      <c r="X45" s="29"/>
      <c r="Y45" s="29"/>
      <c r="Z45" s="29"/>
      <c r="AA45" s="29"/>
      <c r="AB45" s="80">
        <v>41</v>
      </c>
      <c r="AC45" s="99" t="str">
        <f>IF(กรอกข้อมูลทั่วไป!AG44=0,"",กรอกข้อมูลทั่วไป!AG44)</f>
        <v/>
      </c>
      <c r="AD45" s="101" t="str">
        <f>IF(กรอกข้อมูลคะแนน!C46=0,"",กรอกข้อมูลคะแนน!C46)</f>
        <v/>
      </c>
      <c r="AE45" s="101" t="str">
        <f>IF(กรอกข้อมูลคะแนน!D46=0,"",กรอกข้อมูลคะแนน!D46)</f>
        <v/>
      </c>
      <c r="AF45" s="101" t="str">
        <f>IF(กรอกข้อมูลคะแนน!E46=0,"",กรอกข้อมูลคะแนน!E46)</f>
        <v/>
      </c>
      <c r="AG45" s="101" t="str">
        <f>IF(กรอกข้อมูลคะแนน!F46=0,"",กรอกข้อมูลคะแนน!F46)</f>
        <v/>
      </c>
      <c r="AH45" s="101" t="str">
        <f>IF(กรอกข้อมูลคะแนน!G46=0,"",กรอกข้อมูลคะแนน!G46)</f>
        <v/>
      </c>
      <c r="AI45" s="101" t="str">
        <f>IF(กรอกข้อมูลคะแนน!H46=0,"",กรอกข้อมูลคะแนน!H46)</f>
        <v/>
      </c>
      <c r="AJ45" s="101" t="str">
        <f>IF(กรอกข้อมูลคะแนน!I46=0,"",กรอกข้อมูลคะแนน!I46)</f>
        <v/>
      </c>
      <c r="AK45" s="101" t="str">
        <f>IF(กรอกข้อมูลคะแนน!K46=0,"",กรอกข้อมูลคะแนน!K46)</f>
        <v/>
      </c>
      <c r="AL45" s="101" t="str">
        <f>IF(กรอกข้อมูลคะแนน!L46=0,"",กรอกข้อมูลคะแนน!L46)</f>
        <v/>
      </c>
      <c r="AM45" s="101" t="str">
        <f>IF(กรอกข้อมูลคะแนน!M46=0,"",กรอกข้อมูลคะแนน!M46)</f>
        <v/>
      </c>
      <c r="AN45" s="101" t="str">
        <f>IF(กรอกข้อมูลคะแนน!N46=0,"",กรอกข้อมูลคะแนน!N46)</f>
        <v/>
      </c>
      <c r="AO45" s="80">
        <v>41</v>
      </c>
      <c r="AP45" s="99" t="str">
        <f>IF(กรอกข้อมูลทั่วไป!AG44=0,"",กรอกข้อมูลทั่วไป!AG44)</f>
        <v/>
      </c>
      <c r="AQ45" s="101" t="str">
        <f>IF(กรอกข้อมูลคะแนน!O46=0,"",กรอกข้อมูลคะแนน!O46)</f>
        <v/>
      </c>
      <c r="AR45" s="101" t="str">
        <f>IF(กรอกข้อมูลคะแนน!P46=0,"",กรอกข้อมูลคะแนน!P46)</f>
        <v/>
      </c>
      <c r="AS45" s="101" t="str">
        <f>IF(กรอกข้อมูลคะแนน!Q46=0,"",กรอกข้อมูลคะแนน!Q46)</f>
        <v/>
      </c>
      <c r="AT45" s="101" t="str">
        <f>IF(กรอกข้อมูลคะแนน!S46=0,"",กรอกข้อมูลคะแนน!S46)</f>
        <v/>
      </c>
      <c r="AU45" s="101" t="str">
        <f>IF(กรอกข้อมูลคะแนน!T46=0,"",กรอกข้อมูลคะแนน!T46)</f>
        <v/>
      </c>
      <c r="AV45" s="101" t="str">
        <f>IF(กรอกข้อมูลคะแนน!U46=0,"",กรอกข้อมูลคะแนน!U46)</f>
        <v/>
      </c>
      <c r="AW45" s="101" t="str">
        <f>IF(กรอกข้อมูลคะแนน!V46=0,"",กรอกข้อมูลคะแนน!V46)</f>
        <v/>
      </c>
      <c r="AX45" s="101" t="str">
        <f>IF(กรอกข้อมูลคะแนน!W46=0,"",กรอกข้อมูลคะแนน!W46)</f>
        <v/>
      </c>
      <c r="AY45" s="101" t="str">
        <f>IF(กรอกข้อมูลคะแนน!X46=0,"",กรอกข้อมูลคะแนน!X46)</f>
        <v/>
      </c>
      <c r="AZ45" s="101" t="str">
        <f>IF(กรอกข้อมูลคะแนน!Y46=0,"",กรอกข้อมูลคะแนน!Y46)</f>
        <v/>
      </c>
      <c r="BA45" s="80" t="str">
        <f>IF(กรอกข้อมูลคะแนน!AA46=0,"",กรอกข้อมูลคะแนน!AA46)</f>
        <v/>
      </c>
      <c r="BB45" s="80">
        <v>41</v>
      </c>
      <c r="BC45" s="99" t="str">
        <f>IF(กรอกข้อมูลทั่วไป!AG44=0,"",กรอกข้อมูลทั่วไป!AG44)</f>
        <v/>
      </c>
      <c r="BD45" s="101" t="str">
        <f>IF(กรอกข้อมูลคะแนน!AB46=0,"",กรอกข้อมูลคะแนน!AB46)</f>
        <v/>
      </c>
      <c r="BE45" s="101" t="str">
        <f>IF(กรอกข้อมูลคะแนน!AC46=0,"",กรอกข้อมูลคะแนน!AC46)</f>
        <v/>
      </c>
      <c r="BF45" s="101" t="str">
        <f>IF(กรอกข้อมูลคะแนน!AD46=0,"",กรอกข้อมูลคะแนน!AD46)</f>
        <v/>
      </c>
      <c r="BG45" s="101" t="str">
        <f>IF(กรอกข้อมูลคะแนน!AE46=0,"",กรอกข้อมูลคะแนน!AE46)</f>
        <v/>
      </c>
      <c r="BH45" s="101" t="str">
        <f>IF(กรอกข้อมูลคะแนน!AF46=0,"",กรอกข้อมูลคะแนน!AF46)</f>
        <v/>
      </c>
      <c r="BI45" s="101" t="str">
        <f>IF(กรอกข้อมูลคะแนน!AG46=0,"",กรอกข้อมูลคะแนน!AG46)</f>
        <v/>
      </c>
      <c r="BJ45" s="101" t="str">
        <f>IF(กรอกข้อมูลคะแนน!AH46=0,"",กรอกข้อมูลคะแนน!AH46)</f>
        <v/>
      </c>
      <c r="BK45" s="101" t="str">
        <f>IF(กรอกข้อมูลคะแนน!AJ46=0,"",กรอกข้อมูลคะแนน!AJ46)</f>
        <v/>
      </c>
      <c r="BL45" s="101" t="str">
        <f>IF(กรอกข้อมูลคะแนน!AK46=0,"",กรอกข้อมูลคะแนน!AK46)</f>
        <v/>
      </c>
      <c r="BM45" s="101" t="str">
        <f>IF(กรอกข้อมูลคะแนน!AL46=0,"",กรอกข้อมูลคะแนน!AL46)</f>
        <v/>
      </c>
      <c r="BN45" s="101" t="str">
        <f>IF(กรอกข้อมูลคะแนน!AM46=0,"",กรอกข้อมูลคะแนน!AM46)</f>
        <v/>
      </c>
      <c r="BO45" s="80">
        <v>41</v>
      </c>
      <c r="BP45" s="99" t="str">
        <f t="shared" si="2"/>
        <v/>
      </c>
      <c r="BQ45" s="101" t="str">
        <f>IF(กรอกข้อมูลคะแนน!AN46=0,"",กรอกข้อมูลคะแนน!AN46)</f>
        <v/>
      </c>
      <c r="BR45" s="101" t="str">
        <f>IF(กรอกข้อมูลคะแนน!AO46=0,"",กรอกข้อมูลคะแนน!AO46)</f>
        <v/>
      </c>
      <c r="BS45" s="101" t="str">
        <f>IF(กรอกข้อมูลคะแนน!AP46=0,"",กรอกข้อมูลคะแนน!AP46)</f>
        <v/>
      </c>
      <c r="BT45" s="101" t="str">
        <f>IF(กรอกข้อมูลคะแนน!AR46=0,"",กรอกข้อมูลคะแนน!AR46)</f>
        <v/>
      </c>
      <c r="BU45" s="101" t="str">
        <f>IF(กรอกข้อมูลคะแนน!AS46=0,"",กรอกข้อมูลคะแนน!AS46)</f>
        <v/>
      </c>
      <c r="BV45" s="101" t="str">
        <f>IF(กรอกข้อมูลคะแนน!AT46=0,"",กรอกข้อมูลคะแนน!AT46)</f>
        <v/>
      </c>
      <c r="BW45" s="101" t="str">
        <f>IF(กรอกข้อมูลคะแนน!AU46=0,"",กรอกข้อมูลคะแนน!AU46)</f>
        <v/>
      </c>
      <c r="BX45" s="101" t="str">
        <f>IF(กรอกข้อมูลคะแนน!AV46=0,"",กรอกข้อมูลคะแนน!AV46)</f>
        <v/>
      </c>
      <c r="BY45" s="101" t="str">
        <f>IF(กรอกข้อมูลคะแนน!AW46=0,"",กรอกข้อมูลคะแนน!AW46)</f>
        <v/>
      </c>
      <c r="BZ45" s="101" t="str">
        <f>IF(กรอกข้อมูลคะแนน!AX46=0,"",กรอกข้อมูลคะแนน!AX46)</f>
        <v/>
      </c>
      <c r="CA45" s="80" t="str">
        <f>IF(กรอกข้อมูลคะแนน!AZ46=0,"",กรอกข้อมูลคะแนน!AZ46)</f>
        <v/>
      </c>
      <c r="CB45" s="80">
        <v>41</v>
      </c>
      <c r="CC45" s="68" t="str">
        <f>IF(กรอกข้อมูลคะแนน!BA46=0,"",กรอกข้อมูลคะแนน!BA46)</f>
        <v/>
      </c>
      <c r="CD45" s="68" t="str">
        <f>IF(กรอกข้อมูลคะแนน!BB46=0,"",กรอกข้อมูลคะแนน!BB46)</f>
        <v/>
      </c>
      <c r="CE45" s="143" t="str">
        <f>IF(กรอกข้อมูลคะแนน!BD46=0,"",กรอกข้อมูลคะแนน!BD46)</f>
        <v/>
      </c>
      <c r="CF45" s="143" t="str">
        <f>IF(กรอกข้อมูลคะแนน!BC46=0,"",กรอกข้อมูลคะแนน!BC46)</f>
        <v/>
      </c>
      <c r="CG45" s="143" t="str">
        <f t="shared" si="0"/>
        <v/>
      </c>
      <c r="CH45" s="143" t="str">
        <f>IF(กรอกข้อมูลคะแนน!BH46=0,"",กรอกข้อมูลคะแนน!BH46)</f>
        <v/>
      </c>
      <c r="CI45" s="143" t="str">
        <f>IF(กรอกข้อมูลคะแนน!BF46=0,"",กรอกข้อมูลคะแนน!BF46)</f>
        <v/>
      </c>
      <c r="CJ45" s="143" t="str">
        <f t="shared" si="3"/>
        <v/>
      </c>
      <c r="CK45" s="81" t="str">
        <f t="shared" si="4"/>
        <v/>
      </c>
      <c r="CL45" s="80" t="str">
        <f t="shared" si="5"/>
        <v/>
      </c>
      <c r="CM45" s="81" t="str">
        <f>IF(กรอกข้อมูลคะแนน!BG46=0,"",กรอกข้อมูลคะแนน!BG46)</f>
        <v/>
      </c>
      <c r="CN45" s="133" t="str">
        <f t="shared" si="1"/>
        <v/>
      </c>
      <c r="CO45" s="68" t="str">
        <f>IF(CN45="","",IF(CN45="ร","ร",VLOOKUP(CN45,ช่วงคะแนน!$H$8:$I$15,2)))</f>
        <v/>
      </c>
      <c r="CP45" s="5"/>
      <c r="CQ45" s="80">
        <v>41</v>
      </c>
      <c r="CR45" s="68" t="str">
        <f>IF(กรอกข้อมูลคะแนน!CD46=0,"",กรอกข้อมูลคะแนน!CD46)</f>
        <v/>
      </c>
      <c r="CS45" s="68" t="str">
        <f>IF(กรอกข้อมูลคะแนน!CE46=0,"",กรอกข้อมูลคะแนน!CE46)</f>
        <v/>
      </c>
      <c r="CT45" s="68" t="str">
        <f>IF(กรอกข้อมูลคะแนน!CF46=0,"",กรอกข้อมูลคะแนน!CF46)</f>
        <v/>
      </c>
      <c r="CU45" s="68" t="str">
        <f>IF(กรอกข้อมูลคะแนน!CG46=0,"",กรอกข้อมูลคะแนน!CG46)</f>
        <v/>
      </c>
      <c r="CV45" s="68" t="str">
        <f>IF(กรอกข้อมูลคะแนน!CH46=0,"",กรอกข้อมูลคะแนน!CH46)</f>
        <v/>
      </c>
      <c r="CW45" s="68" t="str">
        <f>IF(กรอกข้อมูลคะแนน!CI46=0,"",กรอกข้อมูลคะแนน!CI46)</f>
        <v/>
      </c>
      <c r="CX45" s="68" t="str">
        <f>IF(กรอกข้อมูลคะแนน!CJ46=0,"",กรอกข้อมูลคะแนน!CJ46)</f>
        <v/>
      </c>
      <c r="CY45" s="68" t="str">
        <f>IF(กรอกข้อมูลคะแนน!CK46=0,"",กรอกข้อมูลคะแนน!CK46)</f>
        <v/>
      </c>
      <c r="CZ45" s="95" t="str">
        <f t="shared" si="6"/>
        <v/>
      </c>
      <c r="DA45" s="96"/>
      <c r="DB45" s="80">
        <v>41</v>
      </c>
      <c r="DC45" s="97" t="str">
        <f>IF(กรอกข้อมูลคะแนน!CM46=0,"",กรอกข้อมูลคะแนน!CM46)</f>
        <v/>
      </c>
      <c r="DD45" s="97" t="str">
        <f>IF(กรอกข้อมูลคะแนน!CN46=0,"",กรอกข้อมูลคะแนน!CN46)</f>
        <v/>
      </c>
      <c r="DE45" s="97" t="str">
        <f>IF(กรอกข้อมูลคะแนน!CO46=0,"",กรอกข้อมูลคะแนน!CO46)</f>
        <v/>
      </c>
      <c r="DF45" s="97" t="str">
        <f>IF(กรอกข้อมูลคะแนน!CP46=0,"",กรอกข้อมูลคะแนน!CP46)</f>
        <v/>
      </c>
      <c r="DG45" s="104" t="str">
        <f>IF(กรอกข้อมูลคะแนน!CQ46=0,"",กรอกข้อมูลคะแนน!CQ46)</f>
        <v/>
      </c>
      <c r="DH45" s="97" t="str">
        <f>IF(กรอกข้อมูลคะแนน!CR46=0,"",กรอกข้อมูลคะแนน!CR46)</f>
        <v/>
      </c>
      <c r="DI45" s="97" t="str">
        <f>IF(กรอกข้อมูลคะแนน!CS46=0,"",กรอกข้อมูลคะแนน!CS46)</f>
        <v/>
      </c>
      <c r="DJ45" s="97" t="str">
        <f>IF(กรอกข้อมูลคะแนน!CT46=0,"",กรอกข้อมูลคะแนน!CT46)</f>
        <v/>
      </c>
      <c r="DK45" s="97" t="str">
        <f>IF(กรอกข้อมูลคะแนน!CU46=0,"",กรอกข้อมูลคะแนน!CU46)</f>
        <v/>
      </c>
      <c r="DL45" s="104" t="str">
        <f>IF(กรอกข้อมูลคะแนน!CV46=0,"",กรอกข้อมูลคะแนน!CV46)</f>
        <v/>
      </c>
      <c r="DM45" s="97" t="str">
        <f>IF(กรอกข้อมูลคะแนน!CW46=0,"",กรอกข้อมูลคะแนน!CW46)</f>
        <v/>
      </c>
      <c r="DN45" s="97" t="str">
        <f>IF(กรอกข้อมูลคะแนน!CX46=0,"",กรอกข้อมูลคะแนน!CX46)</f>
        <v/>
      </c>
      <c r="DO45" s="97" t="str">
        <f>IF(กรอกข้อมูลคะแนน!CY46=0,"",กรอกข้อมูลคะแนน!CY46)</f>
        <v/>
      </c>
      <c r="DP45" s="97" t="str">
        <f>IF(กรอกข้อมูลคะแนน!CZ46=0,"",กรอกข้อมูลคะแนน!CZ46)</f>
        <v/>
      </c>
      <c r="DQ45" s="98" t="str">
        <f>IF(กรอกข้อมูลคะแนน!DA46=0,"",กรอกข้อมูลคะแนน!DA46)</f>
        <v/>
      </c>
      <c r="DR45" s="95" t="str">
        <f>IF(กรอกข้อมูลคะแนน!DB46=0,"",IF(กรอกข้อมูลคะแนน!DB46="ร","ร",IF(กรอกข้อมูลคะแนน!DB46&gt;7.9,3,IF(กรอกข้อมูลคะแนน!DB46&gt;5.9,2,IF(กรอกข้อมูลคะแนน!DB46&gt;4.9,1,0)))))</f>
        <v/>
      </c>
    </row>
    <row r="46" spans="1:122" ht="17.100000000000001" customHeight="1" x14ac:dyDescent="0.2">
      <c r="A46" s="29"/>
      <c r="B46" s="29"/>
      <c r="D46" s="29"/>
      <c r="E46" s="29"/>
      <c r="V46" s="29"/>
      <c r="W46" s="29"/>
      <c r="X46" s="29"/>
      <c r="Y46" s="29"/>
      <c r="Z46" s="29"/>
      <c r="AA46" s="29"/>
      <c r="AB46" s="80">
        <v>42</v>
      </c>
      <c r="AC46" s="99" t="str">
        <f>IF(กรอกข้อมูลทั่วไป!AG45=0,"",กรอกข้อมูลทั่วไป!AG45)</f>
        <v/>
      </c>
      <c r="AD46" s="101" t="str">
        <f>IF(กรอกข้อมูลคะแนน!C47=0,"",กรอกข้อมูลคะแนน!C47)</f>
        <v/>
      </c>
      <c r="AE46" s="101" t="str">
        <f>IF(กรอกข้อมูลคะแนน!D47=0,"",กรอกข้อมูลคะแนน!D47)</f>
        <v/>
      </c>
      <c r="AF46" s="101" t="str">
        <f>IF(กรอกข้อมูลคะแนน!E47=0,"",กรอกข้อมูลคะแนน!E47)</f>
        <v/>
      </c>
      <c r="AG46" s="101" t="str">
        <f>IF(กรอกข้อมูลคะแนน!F47=0,"",กรอกข้อมูลคะแนน!F47)</f>
        <v/>
      </c>
      <c r="AH46" s="101" t="str">
        <f>IF(กรอกข้อมูลคะแนน!G47=0,"",กรอกข้อมูลคะแนน!G47)</f>
        <v/>
      </c>
      <c r="AI46" s="101" t="str">
        <f>IF(กรอกข้อมูลคะแนน!H47=0,"",กรอกข้อมูลคะแนน!H47)</f>
        <v/>
      </c>
      <c r="AJ46" s="101" t="str">
        <f>IF(กรอกข้อมูลคะแนน!I47=0,"",กรอกข้อมูลคะแนน!I47)</f>
        <v/>
      </c>
      <c r="AK46" s="101" t="str">
        <f>IF(กรอกข้อมูลคะแนน!K47=0,"",กรอกข้อมูลคะแนน!K47)</f>
        <v/>
      </c>
      <c r="AL46" s="101" t="str">
        <f>IF(กรอกข้อมูลคะแนน!L47=0,"",กรอกข้อมูลคะแนน!L47)</f>
        <v/>
      </c>
      <c r="AM46" s="101" t="str">
        <f>IF(กรอกข้อมูลคะแนน!M47=0,"",กรอกข้อมูลคะแนน!M47)</f>
        <v/>
      </c>
      <c r="AN46" s="101" t="str">
        <f>IF(กรอกข้อมูลคะแนน!N47=0,"",กรอกข้อมูลคะแนน!N47)</f>
        <v/>
      </c>
      <c r="AO46" s="80">
        <v>42</v>
      </c>
      <c r="AP46" s="99" t="str">
        <f>IF(กรอกข้อมูลทั่วไป!AG45=0,"",กรอกข้อมูลทั่วไป!AG45)</f>
        <v/>
      </c>
      <c r="AQ46" s="101" t="str">
        <f>IF(กรอกข้อมูลคะแนน!O47=0,"",กรอกข้อมูลคะแนน!O47)</f>
        <v/>
      </c>
      <c r="AR46" s="101" t="str">
        <f>IF(กรอกข้อมูลคะแนน!P47=0,"",กรอกข้อมูลคะแนน!P47)</f>
        <v/>
      </c>
      <c r="AS46" s="101" t="str">
        <f>IF(กรอกข้อมูลคะแนน!Q47=0,"",กรอกข้อมูลคะแนน!Q47)</f>
        <v/>
      </c>
      <c r="AT46" s="101" t="str">
        <f>IF(กรอกข้อมูลคะแนน!S47=0,"",กรอกข้อมูลคะแนน!S47)</f>
        <v/>
      </c>
      <c r="AU46" s="101" t="str">
        <f>IF(กรอกข้อมูลคะแนน!T47=0,"",กรอกข้อมูลคะแนน!T47)</f>
        <v/>
      </c>
      <c r="AV46" s="101" t="str">
        <f>IF(กรอกข้อมูลคะแนน!U47=0,"",กรอกข้อมูลคะแนน!U47)</f>
        <v/>
      </c>
      <c r="AW46" s="101" t="str">
        <f>IF(กรอกข้อมูลคะแนน!V47=0,"",กรอกข้อมูลคะแนน!V47)</f>
        <v/>
      </c>
      <c r="AX46" s="101" t="str">
        <f>IF(กรอกข้อมูลคะแนน!W47=0,"",กรอกข้อมูลคะแนน!W47)</f>
        <v/>
      </c>
      <c r="AY46" s="101" t="str">
        <f>IF(กรอกข้อมูลคะแนน!X47=0,"",กรอกข้อมูลคะแนน!X47)</f>
        <v/>
      </c>
      <c r="AZ46" s="101" t="str">
        <f>IF(กรอกข้อมูลคะแนน!Y47=0,"",กรอกข้อมูลคะแนน!Y47)</f>
        <v/>
      </c>
      <c r="BA46" s="80" t="str">
        <f>IF(กรอกข้อมูลคะแนน!AA47=0,"",กรอกข้อมูลคะแนน!AA47)</f>
        <v/>
      </c>
      <c r="BB46" s="80">
        <v>42</v>
      </c>
      <c r="BC46" s="99" t="str">
        <f>IF(กรอกข้อมูลทั่วไป!AG45=0,"",กรอกข้อมูลทั่วไป!AG45)</f>
        <v/>
      </c>
      <c r="BD46" s="101" t="str">
        <f>IF(กรอกข้อมูลคะแนน!AB47=0,"",กรอกข้อมูลคะแนน!AB47)</f>
        <v/>
      </c>
      <c r="BE46" s="101" t="str">
        <f>IF(กรอกข้อมูลคะแนน!AC47=0,"",กรอกข้อมูลคะแนน!AC47)</f>
        <v/>
      </c>
      <c r="BF46" s="101" t="str">
        <f>IF(กรอกข้อมูลคะแนน!AD47=0,"",กรอกข้อมูลคะแนน!AD47)</f>
        <v/>
      </c>
      <c r="BG46" s="101" t="str">
        <f>IF(กรอกข้อมูลคะแนน!AE47=0,"",กรอกข้อมูลคะแนน!AE47)</f>
        <v/>
      </c>
      <c r="BH46" s="101" t="str">
        <f>IF(กรอกข้อมูลคะแนน!AF47=0,"",กรอกข้อมูลคะแนน!AF47)</f>
        <v/>
      </c>
      <c r="BI46" s="101" t="str">
        <f>IF(กรอกข้อมูลคะแนน!AG47=0,"",กรอกข้อมูลคะแนน!AG47)</f>
        <v/>
      </c>
      <c r="BJ46" s="101" t="str">
        <f>IF(กรอกข้อมูลคะแนน!AH47=0,"",กรอกข้อมูลคะแนน!AH47)</f>
        <v/>
      </c>
      <c r="BK46" s="101" t="str">
        <f>IF(กรอกข้อมูลคะแนน!AJ47=0,"",กรอกข้อมูลคะแนน!AJ47)</f>
        <v/>
      </c>
      <c r="BL46" s="101" t="str">
        <f>IF(กรอกข้อมูลคะแนน!AK47=0,"",กรอกข้อมูลคะแนน!AK47)</f>
        <v/>
      </c>
      <c r="BM46" s="101" t="str">
        <f>IF(กรอกข้อมูลคะแนน!AL47=0,"",กรอกข้อมูลคะแนน!AL47)</f>
        <v/>
      </c>
      <c r="BN46" s="101" t="str">
        <f>IF(กรอกข้อมูลคะแนน!AM47=0,"",กรอกข้อมูลคะแนน!AM47)</f>
        <v/>
      </c>
      <c r="BO46" s="80">
        <v>42</v>
      </c>
      <c r="BP46" s="99" t="str">
        <f t="shared" si="2"/>
        <v/>
      </c>
      <c r="BQ46" s="101" t="str">
        <f>IF(กรอกข้อมูลคะแนน!AN47=0,"",กรอกข้อมูลคะแนน!AN47)</f>
        <v/>
      </c>
      <c r="BR46" s="101" t="str">
        <f>IF(กรอกข้อมูลคะแนน!AO47=0,"",กรอกข้อมูลคะแนน!AO47)</f>
        <v/>
      </c>
      <c r="BS46" s="101" t="str">
        <f>IF(กรอกข้อมูลคะแนน!AP47=0,"",กรอกข้อมูลคะแนน!AP47)</f>
        <v/>
      </c>
      <c r="BT46" s="101" t="str">
        <f>IF(กรอกข้อมูลคะแนน!AR47=0,"",กรอกข้อมูลคะแนน!AR47)</f>
        <v/>
      </c>
      <c r="BU46" s="101" t="str">
        <f>IF(กรอกข้อมูลคะแนน!AS47=0,"",กรอกข้อมูลคะแนน!AS47)</f>
        <v/>
      </c>
      <c r="BV46" s="101" t="str">
        <f>IF(กรอกข้อมูลคะแนน!AT47=0,"",กรอกข้อมูลคะแนน!AT47)</f>
        <v/>
      </c>
      <c r="BW46" s="101" t="str">
        <f>IF(กรอกข้อมูลคะแนน!AU47=0,"",กรอกข้อมูลคะแนน!AU47)</f>
        <v/>
      </c>
      <c r="BX46" s="101" t="str">
        <f>IF(กรอกข้อมูลคะแนน!AV47=0,"",กรอกข้อมูลคะแนน!AV47)</f>
        <v/>
      </c>
      <c r="BY46" s="101" t="str">
        <f>IF(กรอกข้อมูลคะแนน!AW47=0,"",กรอกข้อมูลคะแนน!AW47)</f>
        <v/>
      </c>
      <c r="BZ46" s="101" t="str">
        <f>IF(กรอกข้อมูลคะแนน!AX47=0,"",กรอกข้อมูลคะแนน!AX47)</f>
        <v/>
      </c>
      <c r="CA46" s="80" t="str">
        <f>IF(กรอกข้อมูลคะแนน!AZ47=0,"",กรอกข้อมูลคะแนน!AZ47)</f>
        <v/>
      </c>
      <c r="CB46" s="80">
        <v>42</v>
      </c>
      <c r="CC46" s="68" t="str">
        <f>IF(กรอกข้อมูลคะแนน!BA47=0,"",กรอกข้อมูลคะแนน!BA47)</f>
        <v/>
      </c>
      <c r="CD46" s="68" t="str">
        <f>IF(กรอกข้อมูลคะแนน!BB47=0,"",กรอกข้อมูลคะแนน!BB47)</f>
        <v/>
      </c>
      <c r="CE46" s="143" t="str">
        <f>IF(กรอกข้อมูลคะแนน!BD47=0,"",กรอกข้อมูลคะแนน!BD47)</f>
        <v/>
      </c>
      <c r="CF46" s="143" t="str">
        <f>IF(กรอกข้อมูลคะแนน!BC47=0,"",กรอกข้อมูลคะแนน!BC47)</f>
        <v/>
      </c>
      <c r="CG46" s="143" t="str">
        <f t="shared" si="0"/>
        <v/>
      </c>
      <c r="CH46" s="143" t="str">
        <f>IF(กรอกข้อมูลคะแนน!BH47=0,"",กรอกข้อมูลคะแนน!BH47)</f>
        <v/>
      </c>
      <c r="CI46" s="143" t="str">
        <f>IF(กรอกข้อมูลคะแนน!BF47=0,"",กรอกข้อมูลคะแนน!BF47)</f>
        <v/>
      </c>
      <c r="CJ46" s="143" t="str">
        <f t="shared" si="3"/>
        <v/>
      </c>
      <c r="CK46" s="81" t="str">
        <f t="shared" si="4"/>
        <v/>
      </c>
      <c r="CL46" s="80" t="str">
        <f t="shared" si="5"/>
        <v/>
      </c>
      <c r="CM46" s="81" t="str">
        <f>IF(กรอกข้อมูลคะแนน!BG47=0,"",กรอกข้อมูลคะแนน!BG47)</f>
        <v/>
      </c>
      <c r="CN46" s="133" t="str">
        <f t="shared" si="1"/>
        <v/>
      </c>
      <c r="CO46" s="68" t="str">
        <f>IF(CN46="","",IF(CN46="ร","ร",VLOOKUP(CN46,ช่วงคะแนน!$H$8:$I$15,2)))</f>
        <v/>
      </c>
      <c r="CP46" s="5"/>
      <c r="CQ46" s="80">
        <v>42</v>
      </c>
      <c r="CR46" s="68" t="str">
        <f>IF(กรอกข้อมูลคะแนน!CD47=0,"",กรอกข้อมูลคะแนน!CD47)</f>
        <v/>
      </c>
      <c r="CS46" s="68" t="str">
        <f>IF(กรอกข้อมูลคะแนน!CE47=0,"",กรอกข้อมูลคะแนน!CE47)</f>
        <v/>
      </c>
      <c r="CT46" s="68" t="str">
        <f>IF(กรอกข้อมูลคะแนน!CF47=0,"",กรอกข้อมูลคะแนน!CF47)</f>
        <v/>
      </c>
      <c r="CU46" s="68" t="str">
        <f>IF(กรอกข้อมูลคะแนน!CG47=0,"",กรอกข้อมูลคะแนน!CG47)</f>
        <v/>
      </c>
      <c r="CV46" s="68" t="str">
        <f>IF(กรอกข้อมูลคะแนน!CH47=0,"",กรอกข้อมูลคะแนน!CH47)</f>
        <v/>
      </c>
      <c r="CW46" s="68" t="str">
        <f>IF(กรอกข้อมูลคะแนน!CI47=0,"",กรอกข้อมูลคะแนน!CI47)</f>
        <v/>
      </c>
      <c r="CX46" s="68" t="str">
        <f>IF(กรอกข้อมูลคะแนน!CJ47=0,"",กรอกข้อมูลคะแนน!CJ47)</f>
        <v/>
      </c>
      <c r="CY46" s="68" t="str">
        <f>IF(กรอกข้อมูลคะแนน!CK47=0,"",กรอกข้อมูลคะแนน!CK47)</f>
        <v/>
      </c>
      <c r="CZ46" s="95" t="str">
        <f t="shared" si="6"/>
        <v/>
      </c>
      <c r="DA46" s="96"/>
      <c r="DB46" s="80">
        <v>42</v>
      </c>
      <c r="DC46" s="97" t="str">
        <f>IF(กรอกข้อมูลคะแนน!CM47=0,"",กรอกข้อมูลคะแนน!CM47)</f>
        <v/>
      </c>
      <c r="DD46" s="97" t="str">
        <f>IF(กรอกข้อมูลคะแนน!CN47=0,"",กรอกข้อมูลคะแนน!CN47)</f>
        <v/>
      </c>
      <c r="DE46" s="97" t="str">
        <f>IF(กรอกข้อมูลคะแนน!CO47=0,"",กรอกข้อมูลคะแนน!CO47)</f>
        <v/>
      </c>
      <c r="DF46" s="97" t="str">
        <f>IF(กรอกข้อมูลคะแนน!CP47=0,"",กรอกข้อมูลคะแนน!CP47)</f>
        <v/>
      </c>
      <c r="DG46" s="104" t="str">
        <f>IF(กรอกข้อมูลคะแนน!CQ47=0,"",กรอกข้อมูลคะแนน!CQ47)</f>
        <v/>
      </c>
      <c r="DH46" s="97" t="str">
        <f>IF(กรอกข้อมูลคะแนน!CR47=0,"",กรอกข้อมูลคะแนน!CR47)</f>
        <v/>
      </c>
      <c r="DI46" s="97" t="str">
        <f>IF(กรอกข้อมูลคะแนน!CS47=0,"",กรอกข้อมูลคะแนน!CS47)</f>
        <v/>
      </c>
      <c r="DJ46" s="97" t="str">
        <f>IF(กรอกข้อมูลคะแนน!CT47=0,"",กรอกข้อมูลคะแนน!CT47)</f>
        <v/>
      </c>
      <c r="DK46" s="97" t="str">
        <f>IF(กรอกข้อมูลคะแนน!CU47=0,"",กรอกข้อมูลคะแนน!CU47)</f>
        <v/>
      </c>
      <c r="DL46" s="104" t="str">
        <f>IF(กรอกข้อมูลคะแนน!CV47=0,"",กรอกข้อมูลคะแนน!CV47)</f>
        <v/>
      </c>
      <c r="DM46" s="97" t="str">
        <f>IF(กรอกข้อมูลคะแนน!CW47=0,"",กรอกข้อมูลคะแนน!CW47)</f>
        <v/>
      </c>
      <c r="DN46" s="97" t="str">
        <f>IF(กรอกข้อมูลคะแนน!CX47=0,"",กรอกข้อมูลคะแนน!CX47)</f>
        <v/>
      </c>
      <c r="DO46" s="97" t="str">
        <f>IF(กรอกข้อมูลคะแนน!CY47=0,"",กรอกข้อมูลคะแนน!CY47)</f>
        <v/>
      </c>
      <c r="DP46" s="97" t="str">
        <f>IF(กรอกข้อมูลคะแนน!CZ47=0,"",กรอกข้อมูลคะแนน!CZ47)</f>
        <v/>
      </c>
      <c r="DQ46" s="98" t="str">
        <f>IF(กรอกข้อมูลคะแนน!DA47=0,"",กรอกข้อมูลคะแนน!DA47)</f>
        <v/>
      </c>
      <c r="DR46" s="95" t="str">
        <f>IF(กรอกข้อมูลคะแนน!DB47=0,"",IF(กรอกข้อมูลคะแนน!DB47="ร","ร",IF(กรอกข้อมูลคะแนน!DB47&gt;7.9,3,IF(กรอกข้อมูลคะแนน!DB47&gt;5.9,2,IF(กรอกข้อมูลคะแนน!DB47&gt;4.9,1,0)))))</f>
        <v/>
      </c>
    </row>
    <row r="47" spans="1:122" ht="17.100000000000001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80">
        <v>43</v>
      </c>
      <c r="AC47" s="99" t="str">
        <f>IF(กรอกข้อมูลทั่วไป!AG46=0,"",กรอกข้อมูลทั่วไป!AG46)</f>
        <v/>
      </c>
      <c r="AD47" s="101" t="str">
        <f>IF(กรอกข้อมูลคะแนน!C48=0,"",กรอกข้อมูลคะแนน!C48)</f>
        <v/>
      </c>
      <c r="AE47" s="101" t="str">
        <f>IF(กรอกข้อมูลคะแนน!D48=0,"",กรอกข้อมูลคะแนน!D48)</f>
        <v/>
      </c>
      <c r="AF47" s="101" t="str">
        <f>IF(กรอกข้อมูลคะแนน!E48=0,"",กรอกข้อมูลคะแนน!E48)</f>
        <v/>
      </c>
      <c r="AG47" s="101" t="str">
        <f>IF(กรอกข้อมูลคะแนน!F48=0,"",กรอกข้อมูลคะแนน!F48)</f>
        <v/>
      </c>
      <c r="AH47" s="101" t="str">
        <f>IF(กรอกข้อมูลคะแนน!G48=0,"",กรอกข้อมูลคะแนน!G48)</f>
        <v/>
      </c>
      <c r="AI47" s="101" t="str">
        <f>IF(กรอกข้อมูลคะแนน!H48=0,"",กรอกข้อมูลคะแนน!H48)</f>
        <v/>
      </c>
      <c r="AJ47" s="101" t="str">
        <f>IF(กรอกข้อมูลคะแนน!I48=0,"",กรอกข้อมูลคะแนน!I48)</f>
        <v/>
      </c>
      <c r="AK47" s="101" t="str">
        <f>IF(กรอกข้อมูลคะแนน!K48=0,"",กรอกข้อมูลคะแนน!K48)</f>
        <v/>
      </c>
      <c r="AL47" s="101" t="str">
        <f>IF(กรอกข้อมูลคะแนน!L48=0,"",กรอกข้อมูลคะแนน!L48)</f>
        <v/>
      </c>
      <c r="AM47" s="101" t="str">
        <f>IF(กรอกข้อมูลคะแนน!M48=0,"",กรอกข้อมูลคะแนน!M48)</f>
        <v/>
      </c>
      <c r="AN47" s="101" t="str">
        <f>IF(กรอกข้อมูลคะแนน!N48=0,"",กรอกข้อมูลคะแนน!N48)</f>
        <v/>
      </c>
      <c r="AO47" s="80">
        <v>43</v>
      </c>
      <c r="AP47" s="99" t="str">
        <f>IF(กรอกข้อมูลทั่วไป!AG46=0,"",กรอกข้อมูลทั่วไป!AG46)</f>
        <v/>
      </c>
      <c r="AQ47" s="101" t="str">
        <f>IF(กรอกข้อมูลคะแนน!O48=0,"",กรอกข้อมูลคะแนน!O48)</f>
        <v/>
      </c>
      <c r="AR47" s="101" t="str">
        <f>IF(กรอกข้อมูลคะแนน!P48=0,"",กรอกข้อมูลคะแนน!P48)</f>
        <v/>
      </c>
      <c r="AS47" s="101" t="str">
        <f>IF(กรอกข้อมูลคะแนน!Q48=0,"",กรอกข้อมูลคะแนน!Q48)</f>
        <v/>
      </c>
      <c r="AT47" s="101" t="str">
        <f>IF(กรอกข้อมูลคะแนน!S48=0,"",กรอกข้อมูลคะแนน!S48)</f>
        <v/>
      </c>
      <c r="AU47" s="101" t="str">
        <f>IF(กรอกข้อมูลคะแนน!T48=0,"",กรอกข้อมูลคะแนน!T48)</f>
        <v/>
      </c>
      <c r="AV47" s="101" t="str">
        <f>IF(กรอกข้อมูลคะแนน!U48=0,"",กรอกข้อมูลคะแนน!U48)</f>
        <v/>
      </c>
      <c r="AW47" s="101" t="str">
        <f>IF(กรอกข้อมูลคะแนน!V48=0,"",กรอกข้อมูลคะแนน!V48)</f>
        <v/>
      </c>
      <c r="AX47" s="101" t="str">
        <f>IF(กรอกข้อมูลคะแนน!W48=0,"",กรอกข้อมูลคะแนน!W48)</f>
        <v/>
      </c>
      <c r="AY47" s="101" t="str">
        <f>IF(กรอกข้อมูลคะแนน!X48=0,"",กรอกข้อมูลคะแนน!X48)</f>
        <v/>
      </c>
      <c r="AZ47" s="101" t="str">
        <f>IF(กรอกข้อมูลคะแนน!Y48=0,"",กรอกข้อมูลคะแนน!Y48)</f>
        <v/>
      </c>
      <c r="BA47" s="80" t="str">
        <f>IF(กรอกข้อมูลคะแนน!AA48=0,"",กรอกข้อมูลคะแนน!AA48)</f>
        <v/>
      </c>
      <c r="BB47" s="80">
        <v>43</v>
      </c>
      <c r="BC47" s="99" t="str">
        <f>IF(กรอกข้อมูลทั่วไป!AG46=0,"",กรอกข้อมูลทั่วไป!AG46)</f>
        <v/>
      </c>
      <c r="BD47" s="101" t="str">
        <f>IF(กรอกข้อมูลคะแนน!AB48=0,"",กรอกข้อมูลคะแนน!AB48)</f>
        <v/>
      </c>
      <c r="BE47" s="101" t="str">
        <f>IF(กรอกข้อมูลคะแนน!AC48=0,"",กรอกข้อมูลคะแนน!AC48)</f>
        <v/>
      </c>
      <c r="BF47" s="101" t="str">
        <f>IF(กรอกข้อมูลคะแนน!AD48=0,"",กรอกข้อมูลคะแนน!AD48)</f>
        <v/>
      </c>
      <c r="BG47" s="101" t="str">
        <f>IF(กรอกข้อมูลคะแนน!AE48=0,"",กรอกข้อมูลคะแนน!AE48)</f>
        <v/>
      </c>
      <c r="BH47" s="101" t="str">
        <f>IF(กรอกข้อมูลคะแนน!AF48=0,"",กรอกข้อมูลคะแนน!AF48)</f>
        <v/>
      </c>
      <c r="BI47" s="101" t="str">
        <f>IF(กรอกข้อมูลคะแนน!AG48=0,"",กรอกข้อมูลคะแนน!AG48)</f>
        <v/>
      </c>
      <c r="BJ47" s="101" t="str">
        <f>IF(กรอกข้อมูลคะแนน!AH48=0,"",กรอกข้อมูลคะแนน!AH48)</f>
        <v/>
      </c>
      <c r="BK47" s="101" t="str">
        <f>IF(กรอกข้อมูลคะแนน!AJ48=0,"",กรอกข้อมูลคะแนน!AJ48)</f>
        <v/>
      </c>
      <c r="BL47" s="101" t="str">
        <f>IF(กรอกข้อมูลคะแนน!AK48=0,"",กรอกข้อมูลคะแนน!AK48)</f>
        <v/>
      </c>
      <c r="BM47" s="101" t="str">
        <f>IF(กรอกข้อมูลคะแนน!AL48=0,"",กรอกข้อมูลคะแนน!AL48)</f>
        <v/>
      </c>
      <c r="BN47" s="101" t="str">
        <f>IF(กรอกข้อมูลคะแนน!AM48=0,"",กรอกข้อมูลคะแนน!AM48)</f>
        <v/>
      </c>
      <c r="BO47" s="80">
        <v>43</v>
      </c>
      <c r="BP47" s="99" t="str">
        <f t="shared" si="2"/>
        <v/>
      </c>
      <c r="BQ47" s="101" t="str">
        <f>IF(กรอกข้อมูลคะแนน!AN48=0,"",กรอกข้อมูลคะแนน!AN48)</f>
        <v/>
      </c>
      <c r="BR47" s="101" t="str">
        <f>IF(กรอกข้อมูลคะแนน!AO48=0,"",กรอกข้อมูลคะแนน!AO48)</f>
        <v/>
      </c>
      <c r="BS47" s="101" t="str">
        <f>IF(กรอกข้อมูลคะแนน!AP48=0,"",กรอกข้อมูลคะแนน!AP48)</f>
        <v/>
      </c>
      <c r="BT47" s="101" t="str">
        <f>IF(กรอกข้อมูลคะแนน!AR48=0,"",กรอกข้อมูลคะแนน!AR48)</f>
        <v/>
      </c>
      <c r="BU47" s="101" t="str">
        <f>IF(กรอกข้อมูลคะแนน!AS48=0,"",กรอกข้อมูลคะแนน!AS48)</f>
        <v/>
      </c>
      <c r="BV47" s="101" t="str">
        <f>IF(กรอกข้อมูลคะแนน!AT48=0,"",กรอกข้อมูลคะแนน!AT48)</f>
        <v/>
      </c>
      <c r="BW47" s="101" t="str">
        <f>IF(กรอกข้อมูลคะแนน!AU48=0,"",กรอกข้อมูลคะแนน!AU48)</f>
        <v/>
      </c>
      <c r="BX47" s="101" t="str">
        <f>IF(กรอกข้อมูลคะแนน!AV48=0,"",กรอกข้อมูลคะแนน!AV48)</f>
        <v/>
      </c>
      <c r="BY47" s="101" t="str">
        <f>IF(กรอกข้อมูลคะแนน!AW48=0,"",กรอกข้อมูลคะแนน!AW48)</f>
        <v/>
      </c>
      <c r="BZ47" s="101" t="str">
        <f>IF(กรอกข้อมูลคะแนน!AX48=0,"",กรอกข้อมูลคะแนน!AX48)</f>
        <v/>
      </c>
      <c r="CA47" s="80" t="str">
        <f>IF(กรอกข้อมูลคะแนน!AZ48=0,"",กรอกข้อมูลคะแนน!AZ48)</f>
        <v/>
      </c>
      <c r="CB47" s="80">
        <v>43</v>
      </c>
      <c r="CC47" s="68" t="str">
        <f>IF(กรอกข้อมูลคะแนน!BA48=0,"",กรอกข้อมูลคะแนน!BA48)</f>
        <v/>
      </c>
      <c r="CD47" s="68" t="str">
        <f>IF(กรอกข้อมูลคะแนน!BB48=0,"",กรอกข้อมูลคะแนน!BB48)</f>
        <v/>
      </c>
      <c r="CE47" s="143" t="str">
        <f>IF(กรอกข้อมูลคะแนน!BD48=0,"",กรอกข้อมูลคะแนน!BD48)</f>
        <v/>
      </c>
      <c r="CF47" s="143" t="str">
        <f>IF(กรอกข้อมูลคะแนน!BC48=0,"",กรอกข้อมูลคะแนน!BC48)</f>
        <v/>
      </c>
      <c r="CG47" s="143" t="str">
        <f t="shared" si="0"/>
        <v/>
      </c>
      <c r="CH47" s="143" t="str">
        <f>IF(กรอกข้อมูลคะแนน!BH48=0,"",กรอกข้อมูลคะแนน!BH48)</f>
        <v/>
      </c>
      <c r="CI47" s="143" t="str">
        <f>IF(กรอกข้อมูลคะแนน!BF48=0,"",กรอกข้อมูลคะแนน!BF48)</f>
        <v/>
      </c>
      <c r="CJ47" s="143" t="str">
        <f t="shared" si="3"/>
        <v/>
      </c>
      <c r="CK47" s="81" t="str">
        <f t="shared" si="4"/>
        <v/>
      </c>
      <c r="CL47" s="80" t="str">
        <f t="shared" si="5"/>
        <v/>
      </c>
      <c r="CM47" s="81" t="str">
        <f>IF(กรอกข้อมูลคะแนน!BG48=0,"",กรอกข้อมูลคะแนน!BG48)</f>
        <v/>
      </c>
      <c r="CN47" s="133" t="str">
        <f t="shared" si="1"/>
        <v/>
      </c>
      <c r="CO47" s="68" t="str">
        <f>IF(CN47="","",IF(CN47="ร","ร",VLOOKUP(CN47,ช่วงคะแนน!$H$8:$I$15,2)))</f>
        <v/>
      </c>
      <c r="CP47" s="5"/>
      <c r="CQ47" s="80">
        <v>43</v>
      </c>
      <c r="CR47" s="68" t="str">
        <f>IF(กรอกข้อมูลคะแนน!CD48=0,"",กรอกข้อมูลคะแนน!CD48)</f>
        <v/>
      </c>
      <c r="CS47" s="68" t="str">
        <f>IF(กรอกข้อมูลคะแนน!CE48=0,"",กรอกข้อมูลคะแนน!CE48)</f>
        <v/>
      </c>
      <c r="CT47" s="68" t="str">
        <f>IF(กรอกข้อมูลคะแนน!CF48=0,"",กรอกข้อมูลคะแนน!CF48)</f>
        <v/>
      </c>
      <c r="CU47" s="68" t="str">
        <f>IF(กรอกข้อมูลคะแนน!CG48=0,"",กรอกข้อมูลคะแนน!CG48)</f>
        <v/>
      </c>
      <c r="CV47" s="68" t="str">
        <f>IF(กรอกข้อมูลคะแนน!CH48=0,"",กรอกข้อมูลคะแนน!CH48)</f>
        <v/>
      </c>
      <c r="CW47" s="68" t="str">
        <f>IF(กรอกข้อมูลคะแนน!CI48=0,"",กรอกข้อมูลคะแนน!CI48)</f>
        <v/>
      </c>
      <c r="CX47" s="68" t="str">
        <f>IF(กรอกข้อมูลคะแนน!CJ48=0,"",กรอกข้อมูลคะแนน!CJ48)</f>
        <v/>
      </c>
      <c r="CY47" s="68" t="str">
        <f>IF(กรอกข้อมูลคะแนน!CK48=0,"",กรอกข้อมูลคะแนน!CK48)</f>
        <v/>
      </c>
      <c r="CZ47" s="95" t="str">
        <f t="shared" si="6"/>
        <v/>
      </c>
      <c r="DA47" s="96"/>
      <c r="DB47" s="80">
        <v>43</v>
      </c>
      <c r="DC47" s="97" t="str">
        <f>IF(กรอกข้อมูลคะแนน!CM48=0,"",กรอกข้อมูลคะแนน!CM48)</f>
        <v/>
      </c>
      <c r="DD47" s="97" t="str">
        <f>IF(กรอกข้อมูลคะแนน!CN48=0,"",กรอกข้อมูลคะแนน!CN48)</f>
        <v/>
      </c>
      <c r="DE47" s="97" t="str">
        <f>IF(กรอกข้อมูลคะแนน!CO48=0,"",กรอกข้อมูลคะแนน!CO48)</f>
        <v/>
      </c>
      <c r="DF47" s="97" t="str">
        <f>IF(กรอกข้อมูลคะแนน!CP48=0,"",กรอกข้อมูลคะแนน!CP48)</f>
        <v/>
      </c>
      <c r="DG47" s="104" t="str">
        <f>IF(กรอกข้อมูลคะแนน!CQ48=0,"",กรอกข้อมูลคะแนน!CQ48)</f>
        <v/>
      </c>
      <c r="DH47" s="97" t="str">
        <f>IF(กรอกข้อมูลคะแนน!CR48=0,"",กรอกข้อมูลคะแนน!CR48)</f>
        <v/>
      </c>
      <c r="DI47" s="97" t="str">
        <f>IF(กรอกข้อมูลคะแนน!CS48=0,"",กรอกข้อมูลคะแนน!CS48)</f>
        <v/>
      </c>
      <c r="DJ47" s="97" t="str">
        <f>IF(กรอกข้อมูลคะแนน!CT48=0,"",กรอกข้อมูลคะแนน!CT48)</f>
        <v/>
      </c>
      <c r="DK47" s="97" t="str">
        <f>IF(กรอกข้อมูลคะแนน!CU48=0,"",กรอกข้อมูลคะแนน!CU48)</f>
        <v/>
      </c>
      <c r="DL47" s="104" t="str">
        <f>IF(กรอกข้อมูลคะแนน!CV48=0,"",กรอกข้อมูลคะแนน!CV48)</f>
        <v/>
      </c>
      <c r="DM47" s="97" t="str">
        <f>IF(กรอกข้อมูลคะแนน!CW48=0,"",กรอกข้อมูลคะแนน!CW48)</f>
        <v/>
      </c>
      <c r="DN47" s="97" t="str">
        <f>IF(กรอกข้อมูลคะแนน!CX48=0,"",กรอกข้อมูลคะแนน!CX48)</f>
        <v/>
      </c>
      <c r="DO47" s="97" t="str">
        <f>IF(กรอกข้อมูลคะแนน!CY48=0,"",กรอกข้อมูลคะแนน!CY48)</f>
        <v/>
      </c>
      <c r="DP47" s="97" t="str">
        <f>IF(กรอกข้อมูลคะแนน!CZ48=0,"",กรอกข้อมูลคะแนน!CZ48)</f>
        <v/>
      </c>
      <c r="DQ47" s="98" t="str">
        <f>IF(กรอกข้อมูลคะแนน!DA48=0,"",กรอกข้อมูลคะแนน!DA48)</f>
        <v/>
      </c>
      <c r="DR47" s="95" t="str">
        <f>IF(กรอกข้อมูลคะแนน!DB48=0,"",IF(กรอกข้อมูลคะแนน!DB48="ร","ร",IF(กรอกข้อมูลคะแนน!DB48&gt;7.9,3,IF(กรอกข้อมูลคะแนน!DB48&gt;5.9,2,IF(กรอกข้อมูลคะแนน!DB48&gt;4.9,1,0)))))</f>
        <v/>
      </c>
    </row>
    <row r="48" spans="1:122" ht="17.100000000000001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80">
        <v>44</v>
      </c>
      <c r="AC48" s="99" t="str">
        <f>IF(กรอกข้อมูลทั่วไป!AG47=0,"",กรอกข้อมูลทั่วไป!AG47)</f>
        <v/>
      </c>
      <c r="AD48" s="101" t="str">
        <f>IF(กรอกข้อมูลคะแนน!C49=0,"",กรอกข้อมูลคะแนน!C49)</f>
        <v/>
      </c>
      <c r="AE48" s="101" t="str">
        <f>IF(กรอกข้อมูลคะแนน!D49=0,"",กรอกข้อมูลคะแนน!D49)</f>
        <v/>
      </c>
      <c r="AF48" s="101" t="str">
        <f>IF(กรอกข้อมูลคะแนน!E49=0,"",กรอกข้อมูลคะแนน!E49)</f>
        <v/>
      </c>
      <c r="AG48" s="101" t="str">
        <f>IF(กรอกข้อมูลคะแนน!F49=0,"",กรอกข้อมูลคะแนน!F49)</f>
        <v/>
      </c>
      <c r="AH48" s="101" t="str">
        <f>IF(กรอกข้อมูลคะแนน!G49=0,"",กรอกข้อมูลคะแนน!G49)</f>
        <v/>
      </c>
      <c r="AI48" s="101" t="str">
        <f>IF(กรอกข้อมูลคะแนน!H49=0,"",กรอกข้อมูลคะแนน!H49)</f>
        <v/>
      </c>
      <c r="AJ48" s="101" t="str">
        <f>IF(กรอกข้อมูลคะแนน!I49=0,"",กรอกข้อมูลคะแนน!I49)</f>
        <v/>
      </c>
      <c r="AK48" s="101" t="str">
        <f>IF(กรอกข้อมูลคะแนน!K49=0,"",กรอกข้อมูลคะแนน!K49)</f>
        <v/>
      </c>
      <c r="AL48" s="101" t="str">
        <f>IF(กรอกข้อมูลคะแนน!L49=0,"",กรอกข้อมูลคะแนน!L49)</f>
        <v/>
      </c>
      <c r="AM48" s="101" t="str">
        <f>IF(กรอกข้อมูลคะแนน!M49=0,"",กรอกข้อมูลคะแนน!M49)</f>
        <v/>
      </c>
      <c r="AN48" s="101" t="str">
        <f>IF(กรอกข้อมูลคะแนน!N49=0,"",กรอกข้อมูลคะแนน!N49)</f>
        <v/>
      </c>
      <c r="AO48" s="80">
        <v>44</v>
      </c>
      <c r="AP48" s="99" t="str">
        <f>IF(กรอกข้อมูลทั่วไป!AG47=0,"",กรอกข้อมูลทั่วไป!AG47)</f>
        <v/>
      </c>
      <c r="AQ48" s="101" t="str">
        <f>IF(กรอกข้อมูลคะแนน!O49=0,"",กรอกข้อมูลคะแนน!O49)</f>
        <v/>
      </c>
      <c r="AR48" s="101" t="str">
        <f>IF(กรอกข้อมูลคะแนน!P49=0,"",กรอกข้อมูลคะแนน!P49)</f>
        <v/>
      </c>
      <c r="AS48" s="101" t="str">
        <f>IF(กรอกข้อมูลคะแนน!Q49=0,"",กรอกข้อมูลคะแนน!Q49)</f>
        <v/>
      </c>
      <c r="AT48" s="101" t="str">
        <f>IF(กรอกข้อมูลคะแนน!S49=0,"",กรอกข้อมูลคะแนน!S49)</f>
        <v/>
      </c>
      <c r="AU48" s="101" t="str">
        <f>IF(กรอกข้อมูลคะแนน!T49=0,"",กรอกข้อมูลคะแนน!T49)</f>
        <v/>
      </c>
      <c r="AV48" s="101" t="str">
        <f>IF(กรอกข้อมูลคะแนน!U49=0,"",กรอกข้อมูลคะแนน!U49)</f>
        <v/>
      </c>
      <c r="AW48" s="101" t="str">
        <f>IF(กรอกข้อมูลคะแนน!V49=0,"",กรอกข้อมูลคะแนน!V49)</f>
        <v/>
      </c>
      <c r="AX48" s="101" t="str">
        <f>IF(กรอกข้อมูลคะแนน!W49=0,"",กรอกข้อมูลคะแนน!W49)</f>
        <v/>
      </c>
      <c r="AY48" s="101" t="str">
        <f>IF(กรอกข้อมูลคะแนน!X49=0,"",กรอกข้อมูลคะแนน!X49)</f>
        <v/>
      </c>
      <c r="AZ48" s="101" t="str">
        <f>IF(กรอกข้อมูลคะแนน!Y49=0,"",กรอกข้อมูลคะแนน!Y49)</f>
        <v/>
      </c>
      <c r="BA48" s="80" t="str">
        <f>IF(กรอกข้อมูลคะแนน!AA49=0,"",กรอกข้อมูลคะแนน!AA49)</f>
        <v/>
      </c>
      <c r="BB48" s="80">
        <v>44</v>
      </c>
      <c r="BC48" s="99" t="str">
        <f>IF(กรอกข้อมูลทั่วไป!AG47=0,"",กรอกข้อมูลทั่วไป!AG47)</f>
        <v/>
      </c>
      <c r="BD48" s="101" t="str">
        <f>IF(กรอกข้อมูลคะแนน!AB49=0,"",กรอกข้อมูลคะแนน!AB49)</f>
        <v/>
      </c>
      <c r="BE48" s="101" t="str">
        <f>IF(กรอกข้อมูลคะแนน!AC49=0,"",กรอกข้อมูลคะแนน!AC49)</f>
        <v/>
      </c>
      <c r="BF48" s="101" t="str">
        <f>IF(กรอกข้อมูลคะแนน!AD49=0,"",กรอกข้อมูลคะแนน!AD49)</f>
        <v/>
      </c>
      <c r="BG48" s="101" t="str">
        <f>IF(กรอกข้อมูลคะแนน!AE49=0,"",กรอกข้อมูลคะแนน!AE49)</f>
        <v/>
      </c>
      <c r="BH48" s="101" t="str">
        <f>IF(กรอกข้อมูลคะแนน!AF49=0,"",กรอกข้อมูลคะแนน!AF49)</f>
        <v/>
      </c>
      <c r="BI48" s="101" t="str">
        <f>IF(กรอกข้อมูลคะแนน!AG49=0,"",กรอกข้อมูลคะแนน!AG49)</f>
        <v/>
      </c>
      <c r="BJ48" s="101" t="str">
        <f>IF(กรอกข้อมูลคะแนน!AH49=0,"",กรอกข้อมูลคะแนน!AH49)</f>
        <v/>
      </c>
      <c r="BK48" s="101" t="str">
        <f>IF(กรอกข้อมูลคะแนน!AJ49=0,"",กรอกข้อมูลคะแนน!AJ49)</f>
        <v/>
      </c>
      <c r="BL48" s="101" t="str">
        <f>IF(กรอกข้อมูลคะแนน!AK49=0,"",กรอกข้อมูลคะแนน!AK49)</f>
        <v/>
      </c>
      <c r="BM48" s="101" t="str">
        <f>IF(กรอกข้อมูลคะแนน!AL49=0,"",กรอกข้อมูลคะแนน!AL49)</f>
        <v/>
      </c>
      <c r="BN48" s="101" t="str">
        <f>IF(กรอกข้อมูลคะแนน!AM49=0,"",กรอกข้อมูลคะแนน!AM49)</f>
        <v/>
      </c>
      <c r="BO48" s="80">
        <v>44</v>
      </c>
      <c r="BP48" s="99" t="str">
        <f t="shared" si="2"/>
        <v/>
      </c>
      <c r="BQ48" s="101" t="str">
        <f>IF(กรอกข้อมูลคะแนน!AN49=0,"",กรอกข้อมูลคะแนน!AN49)</f>
        <v/>
      </c>
      <c r="BR48" s="101" t="str">
        <f>IF(กรอกข้อมูลคะแนน!AO49=0,"",กรอกข้อมูลคะแนน!AO49)</f>
        <v/>
      </c>
      <c r="BS48" s="101" t="str">
        <f>IF(กรอกข้อมูลคะแนน!AP49=0,"",กรอกข้อมูลคะแนน!AP49)</f>
        <v/>
      </c>
      <c r="BT48" s="101" t="str">
        <f>IF(กรอกข้อมูลคะแนน!AR49=0,"",กรอกข้อมูลคะแนน!AR49)</f>
        <v/>
      </c>
      <c r="BU48" s="101" t="str">
        <f>IF(กรอกข้อมูลคะแนน!AS49=0,"",กรอกข้อมูลคะแนน!AS49)</f>
        <v/>
      </c>
      <c r="BV48" s="101" t="str">
        <f>IF(กรอกข้อมูลคะแนน!AT49=0,"",กรอกข้อมูลคะแนน!AT49)</f>
        <v/>
      </c>
      <c r="BW48" s="101" t="str">
        <f>IF(กรอกข้อมูลคะแนน!AU49=0,"",กรอกข้อมูลคะแนน!AU49)</f>
        <v/>
      </c>
      <c r="BX48" s="101" t="str">
        <f>IF(กรอกข้อมูลคะแนน!AV49=0,"",กรอกข้อมูลคะแนน!AV49)</f>
        <v/>
      </c>
      <c r="BY48" s="101" t="str">
        <f>IF(กรอกข้อมูลคะแนน!AW49=0,"",กรอกข้อมูลคะแนน!AW49)</f>
        <v/>
      </c>
      <c r="BZ48" s="101" t="str">
        <f>IF(กรอกข้อมูลคะแนน!AX49=0,"",กรอกข้อมูลคะแนน!AX49)</f>
        <v/>
      </c>
      <c r="CA48" s="80" t="str">
        <f>IF(กรอกข้อมูลคะแนน!AZ49=0,"",กรอกข้อมูลคะแนน!AZ49)</f>
        <v/>
      </c>
      <c r="CB48" s="80">
        <v>44</v>
      </c>
      <c r="CC48" s="68" t="str">
        <f>IF(กรอกข้อมูลคะแนน!BA49=0,"",กรอกข้อมูลคะแนน!BA49)</f>
        <v/>
      </c>
      <c r="CD48" s="68" t="str">
        <f>IF(กรอกข้อมูลคะแนน!BB49=0,"",กรอกข้อมูลคะแนน!BB49)</f>
        <v/>
      </c>
      <c r="CE48" s="143" t="str">
        <f>IF(กรอกข้อมูลคะแนน!BD49=0,"",กรอกข้อมูลคะแนน!BD49)</f>
        <v/>
      </c>
      <c r="CF48" s="143" t="str">
        <f>IF(กรอกข้อมูลคะแนน!BC49=0,"",กรอกข้อมูลคะแนน!BC49)</f>
        <v/>
      </c>
      <c r="CG48" s="143" t="str">
        <f t="shared" si="0"/>
        <v/>
      </c>
      <c r="CH48" s="143" t="str">
        <f>IF(กรอกข้อมูลคะแนน!BH49=0,"",กรอกข้อมูลคะแนน!BH49)</f>
        <v/>
      </c>
      <c r="CI48" s="143" t="str">
        <f>IF(กรอกข้อมูลคะแนน!BF49=0,"",กรอกข้อมูลคะแนน!BF49)</f>
        <v/>
      </c>
      <c r="CJ48" s="143" t="str">
        <f t="shared" si="3"/>
        <v/>
      </c>
      <c r="CK48" s="81" t="str">
        <f t="shared" si="4"/>
        <v/>
      </c>
      <c r="CL48" s="80" t="str">
        <f t="shared" si="5"/>
        <v/>
      </c>
      <c r="CM48" s="81" t="str">
        <f>IF(กรอกข้อมูลคะแนน!BG49=0,"",กรอกข้อมูลคะแนน!BG49)</f>
        <v/>
      </c>
      <c r="CN48" s="133" t="str">
        <f t="shared" si="1"/>
        <v/>
      </c>
      <c r="CO48" s="68" t="str">
        <f>IF(CN48="","",IF(CN48="ร","ร",VLOOKUP(CN48,ช่วงคะแนน!$H$8:$I$15,2)))</f>
        <v/>
      </c>
      <c r="CP48" s="5"/>
      <c r="CQ48" s="80">
        <v>44</v>
      </c>
      <c r="CR48" s="68" t="str">
        <f>IF(กรอกข้อมูลคะแนน!CD49=0,"",กรอกข้อมูลคะแนน!CD49)</f>
        <v/>
      </c>
      <c r="CS48" s="68" t="str">
        <f>IF(กรอกข้อมูลคะแนน!CE49=0,"",กรอกข้อมูลคะแนน!CE49)</f>
        <v/>
      </c>
      <c r="CT48" s="68" t="str">
        <f>IF(กรอกข้อมูลคะแนน!CF49=0,"",กรอกข้อมูลคะแนน!CF49)</f>
        <v/>
      </c>
      <c r="CU48" s="68" t="str">
        <f>IF(กรอกข้อมูลคะแนน!CG49=0,"",กรอกข้อมูลคะแนน!CG49)</f>
        <v/>
      </c>
      <c r="CV48" s="68" t="str">
        <f>IF(กรอกข้อมูลคะแนน!CH49=0,"",กรอกข้อมูลคะแนน!CH49)</f>
        <v/>
      </c>
      <c r="CW48" s="68" t="str">
        <f>IF(กรอกข้อมูลคะแนน!CI49=0,"",กรอกข้อมูลคะแนน!CI49)</f>
        <v/>
      </c>
      <c r="CX48" s="68" t="str">
        <f>IF(กรอกข้อมูลคะแนน!CJ49=0,"",กรอกข้อมูลคะแนน!CJ49)</f>
        <v/>
      </c>
      <c r="CY48" s="68" t="str">
        <f>IF(กรอกข้อมูลคะแนน!CK49=0,"",กรอกข้อมูลคะแนน!CK49)</f>
        <v/>
      </c>
      <c r="CZ48" s="95" t="str">
        <f t="shared" si="6"/>
        <v/>
      </c>
      <c r="DA48" s="96"/>
      <c r="DB48" s="80">
        <v>44</v>
      </c>
      <c r="DC48" s="97" t="str">
        <f>IF(กรอกข้อมูลคะแนน!CM49=0,"",กรอกข้อมูลคะแนน!CM49)</f>
        <v/>
      </c>
      <c r="DD48" s="97" t="str">
        <f>IF(กรอกข้อมูลคะแนน!CN49=0,"",กรอกข้อมูลคะแนน!CN49)</f>
        <v/>
      </c>
      <c r="DE48" s="97" t="str">
        <f>IF(กรอกข้อมูลคะแนน!CO49=0,"",กรอกข้อมูลคะแนน!CO49)</f>
        <v/>
      </c>
      <c r="DF48" s="97" t="str">
        <f>IF(กรอกข้อมูลคะแนน!CP49=0,"",กรอกข้อมูลคะแนน!CP49)</f>
        <v/>
      </c>
      <c r="DG48" s="104" t="str">
        <f>IF(กรอกข้อมูลคะแนน!CQ49=0,"",กรอกข้อมูลคะแนน!CQ49)</f>
        <v/>
      </c>
      <c r="DH48" s="97" t="str">
        <f>IF(กรอกข้อมูลคะแนน!CR49=0,"",กรอกข้อมูลคะแนน!CR49)</f>
        <v/>
      </c>
      <c r="DI48" s="97" t="str">
        <f>IF(กรอกข้อมูลคะแนน!CS49=0,"",กรอกข้อมูลคะแนน!CS49)</f>
        <v/>
      </c>
      <c r="DJ48" s="97" t="str">
        <f>IF(กรอกข้อมูลคะแนน!CT49=0,"",กรอกข้อมูลคะแนน!CT49)</f>
        <v/>
      </c>
      <c r="DK48" s="97" t="str">
        <f>IF(กรอกข้อมูลคะแนน!CU49=0,"",กรอกข้อมูลคะแนน!CU49)</f>
        <v/>
      </c>
      <c r="DL48" s="104" t="str">
        <f>IF(กรอกข้อมูลคะแนน!CV49=0,"",กรอกข้อมูลคะแนน!CV49)</f>
        <v/>
      </c>
      <c r="DM48" s="97" t="str">
        <f>IF(กรอกข้อมูลคะแนน!CW49=0,"",กรอกข้อมูลคะแนน!CW49)</f>
        <v/>
      </c>
      <c r="DN48" s="97" t="str">
        <f>IF(กรอกข้อมูลคะแนน!CX49=0,"",กรอกข้อมูลคะแนน!CX49)</f>
        <v/>
      </c>
      <c r="DO48" s="97" t="str">
        <f>IF(กรอกข้อมูลคะแนน!CY49=0,"",กรอกข้อมูลคะแนน!CY49)</f>
        <v/>
      </c>
      <c r="DP48" s="97" t="str">
        <f>IF(กรอกข้อมูลคะแนน!CZ49=0,"",กรอกข้อมูลคะแนน!CZ49)</f>
        <v/>
      </c>
      <c r="DQ48" s="98" t="str">
        <f>IF(กรอกข้อมูลคะแนน!DA49=0,"",กรอกข้อมูลคะแนน!DA49)</f>
        <v/>
      </c>
      <c r="DR48" s="95" t="str">
        <f>IF(กรอกข้อมูลคะแนน!DB49=0,"",IF(กรอกข้อมูลคะแนน!DB49="ร","ร",IF(กรอกข้อมูลคะแนน!DB49&gt;7.9,3,IF(กรอกข้อมูลคะแนน!DB49&gt;5.9,2,IF(กรอกข้อมูลคะแนน!DB49&gt;4.9,1,0)))))</f>
        <v/>
      </c>
    </row>
    <row r="49" spans="1:122" ht="17.100000000000001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80">
        <v>45</v>
      </c>
      <c r="AC49" s="99" t="str">
        <f>IF(กรอกข้อมูลทั่วไป!AG48=0,"",กรอกข้อมูลทั่วไป!AG48)</f>
        <v/>
      </c>
      <c r="AD49" s="101" t="str">
        <f>IF(กรอกข้อมูลคะแนน!C50=0,"",กรอกข้อมูลคะแนน!C50)</f>
        <v/>
      </c>
      <c r="AE49" s="101" t="str">
        <f>IF(กรอกข้อมูลคะแนน!D50=0,"",กรอกข้อมูลคะแนน!D50)</f>
        <v/>
      </c>
      <c r="AF49" s="101" t="str">
        <f>IF(กรอกข้อมูลคะแนน!E50=0,"",กรอกข้อมูลคะแนน!E50)</f>
        <v/>
      </c>
      <c r="AG49" s="101" t="str">
        <f>IF(กรอกข้อมูลคะแนน!F50=0,"",กรอกข้อมูลคะแนน!F50)</f>
        <v/>
      </c>
      <c r="AH49" s="101" t="str">
        <f>IF(กรอกข้อมูลคะแนน!G50=0,"",กรอกข้อมูลคะแนน!G50)</f>
        <v/>
      </c>
      <c r="AI49" s="101" t="str">
        <f>IF(กรอกข้อมูลคะแนน!H50=0,"",กรอกข้อมูลคะแนน!H50)</f>
        <v/>
      </c>
      <c r="AJ49" s="101" t="str">
        <f>IF(กรอกข้อมูลคะแนน!I50=0,"",กรอกข้อมูลคะแนน!I50)</f>
        <v/>
      </c>
      <c r="AK49" s="101" t="str">
        <f>IF(กรอกข้อมูลคะแนน!K50=0,"",กรอกข้อมูลคะแนน!K50)</f>
        <v/>
      </c>
      <c r="AL49" s="101" t="str">
        <f>IF(กรอกข้อมูลคะแนน!L50=0,"",กรอกข้อมูลคะแนน!L50)</f>
        <v/>
      </c>
      <c r="AM49" s="101" t="str">
        <f>IF(กรอกข้อมูลคะแนน!M50=0,"",กรอกข้อมูลคะแนน!M50)</f>
        <v/>
      </c>
      <c r="AN49" s="101" t="str">
        <f>IF(กรอกข้อมูลคะแนน!N50=0,"",กรอกข้อมูลคะแนน!N50)</f>
        <v/>
      </c>
      <c r="AO49" s="80">
        <v>45</v>
      </c>
      <c r="AP49" s="99" t="str">
        <f>IF(กรอกข้อมูลทั่วไป!AG48=0,"",กรอกข้อมูลทั่วไป!AG48)</f>
        <v/>
      </c>
      <c r="AQ49" s="101" t="str">
        <f>IF(กรอกข้อมูลคะแนน!O50=0,"",กรอกข้อมูลคะแนน!O50)</f>
        <v/>
      </c>
      <c r="AR49" s="101" t="str">
        <f>IF(กรอกข้อมูลคะแนน!P50=0,"",กรอกข้อมูลคะแนน!P50)</f>
        <v/>
      </c>
      <c r="AS49" s="101" t="str">
        <f>IF(กรอกข้อมูลคะแนน!Q50=0,"",กรอกข้อมูลคะแนน!Q50)</f>
        <v/>
      </c>
      <c r="AT49" s="101" t="str">
        <f>IF(กรอกข้อมูลคะแนน!S50=0,"",กรอกข้อมูลคะแนน!S50)</f>
        <v/>
      </c>
      <c r="AU49" s="101" t="str">
        <f>IF(กรอกข้อมูลคะแนน!T50=0,"",กรอกข้อมูลคะแนน!T50)</f>
        <v/>
      </c>
      <c r="AV49" s="101" t="str">
        <f>IF(กรอกข้อมูลคะแนน!U50=0,"",กรอกข้อมูลคะแนน!U50)</f>
        <v/>
      </c>
      <c r="AW49" s="101" t="str">
        <f>IF(กรอกข้อมูลคะแนน!V50=0,"",กรอกข้อมูลคะแนน!V50)</f>
        <v/>
      </c>
      <c r="AX49" s="101" t="str">
        <f>IF(กรอกข้อมูลคะแนน!W50=0,"",กรอกข้อมูลคะแนน!W50)</f>
        <v/>
      </c>
      <c r="AY49" s="101" t="str">
        <f>IF(กรอกข้อมูลคะแนน!X50=0,"",กรอกข้อมูลคะแนน!X50)</f>
        <v/>
      </c>
      <c r="AZ49" s="101" t="str">
        <f>IF(กรอกข้อมูลคะแนน!Y50=0,"",กรอกข้อมูลคะแนน!Y50)</f>
        <v/>
      </c>
      <c r="BA49" s="80" t="str">
        <f>IF(กรอกข้อมูลคะแนน!AA50=0,"",กรอกข้อมูลคะแนน!AA50)</f>
        <v/>
      </c>
      <c r="BB49" s="80">
        <v>45</v>
      </c>
      <c r="BC49" s="99" t="str">
        <f>IF(กรอกข้อมูลทั่วไป!AG48=0,"",กรอกข้อมูลทั่วไป!AG48)</f>
        <v/>
      </c>
      <c r="BD49" s="101" t="str">
        <f>IF(กรอกข้อมูลคะแนน!AB50=0,"",กรอกข้อมูลคะแนน!AB50)</f>
        <v/>
      </c>
      <c r="BE49" s="101" t="str">
        <f>IF(กรอกข้อมูลคะแนน!AC50=0,"",กรอกข้อมูลคะแนน!AC50)</f>
        <v/>
      </c>
      <c r="BF49" s="101" t="str">
        <f>IF(กรอกข้อมูลคะแนน!AD50=0,"",กรอกข้อมูลคะแนน!AD50)</f>
        <v/>
      </c>
      <c r="BG49" s="101" t="str">
        <f>IF(กรอกข้อมูลคะแนน!AE50=0,"",กรอกข้อมูลคะแนน!AE50)</f>
        <v/>
      </c>
      <c r="BH49" s="101" t="str">
        <f>IF(กรอกข้อมูลคะแนน!AF50=0,"",กรอกข้อมูลคะแนน!AF50)</f>
        <v/>
      </c>
      <c r="BI49" s="101" t="str">
        <f>IF(กรอกข้อมูลคะแนน!AG50=0,"",กรอกข้อมูลคะแนน!AG50)</f>
        <v/>
      </c>
      <c r="BJ49" s="101" t="str">
        <f>IF(กรอกข้อมูลคะแนน!AH50=0,"",กรอกข้อมูลคะแนน!AH50)</f>
        <v/>
      </c>
      <c r="BK49" s="101" t="str">
        <f>IF(กรอกข้อมูลคะแนน!AJ50=0,"",กรอกข้อมูลคะแนน!AJ50)</f>
        <v/>
      </c>
      <c r="BL49" s="101" t="str">
        <f>IF(กรอกข้อมูลคะแนน!AK50=0,"",กรอกข้อมูลคะแนน!AK50)</f>
        <v/>
      </c>
      <c r="BM49" s="101" t="str">
        <f>IF(กรอกข้อมูลคะแนน!AL50=0,"",กรอกข้อมูลคะแนน!AL50)</f>
        <v/>
      </c>
      <c r="BN49" s="101" t="str">
        <f>IF(กรอกข้อมูลคะแนน!AM50=0,"",กรอกข้อมูลคะแนน!AM50)</f>
        <v/>
      </c>
      <c r="BO49" s="80">
        <v>45</v>
      </c>
      <c r="BP49" s="99" t="str">
        <f t="shared" si="2"/>
        <v/>
      </c>
      <c r="BQ49" s="101" t="str">
        <f>IF(กรอกข้อมูลคะแนน!AN50=0,"",กรอกข้อมูลคะแนน!AN50)</f>
        <v/>
      </c>
      <c r="BR49" s="101" t="str">
        <f>IF(กรอกข้อมูลคะแนน!AO50=0,"",กรอกข้อมูลคะแนน!AO50)</f>
        <v/>
      </c>
      <c r="BS49" s="101" t="str">
        <f>IF(กรอกข้อมูลคะแนน!AP50=0,"",กรอกข้อมูลคะแนน!AP50)</f>
        <v/>
      </c>
      <c r="BT49" s="101" t="str">
        <f>IF(กรอกข้อมูลคะแนน!AR50=0,"",กรอกข้อมูลคะแนน!AR50)</f>
        <v/>
      </c>
      <c r="BU49" s="101" t="str">
        <f>IF(กรอกข้อมูลคะแนน!AS50=0,"",กรอกข้อมูลคะแนน!AS50)</f>
        <v/>
      </c>
      <c r="BV49" s="101" t="str">
        <f>IF(กรอกข้อมูลคะแนน!AT50=0,"",กรอกข้อมูลคะแนน!AT50)</f>
        <v/>
      </c>
      <c r="BW49" s="101" t="str">
        <f>IF(กรอกข้อมูลคะแนน!AU50=0,"",กรอกข้อมูลคะแนน!AU50)</f>
        <v/>
      </c>
      <c r="BX49" s="101" t="str">
        <f>IF(กรอกข้อมูลคะแนน!AV50=0,"",กรอกข้อมูลคะแนน!AV50)</f>
        <v/>
      </c>
      <c r="BY49" s="101" t="str">
        <f>IF(กรอกข้อมูลคะแนน!AW50=0,"",กรอกข้อมูลคะแนน!AW50)</f>
        <v/>
      </c>
      <c r="BZ49" s="101" t="str">
        <f>IF(กรอกข้อมูลคะแนน!AX50=0,"",กรอกข้อมูลคะแนน!AX50)</f>
        <v/>
      </c>
      <c r="CA49" s="80" t="str">
        <f>IF(กรอกข้อมูลคะแนน!AZ50=0,"",กรอกข้อมูลคะแนน!AZ50)</f>
        <v/>
      </c>
      <c r="CB49" s="80">
        <v>45</v>
      </c>
      <c r="CC49" s="68" t="str">
        <f>IF(กรอกข้อมูลคะแนน!BA50=0,"",กรอกข้อมูลคะแนน!BA50)</f>
        <v/>
      </c>
      <c r="CD49" s="68" t="str">
        <f>IF(กรอกข้อมูลคะแนน!BB50=0,"",กรอกข้อมูลคะแนน!BB50)</f>
        <v/>
      </c>
      <c r="CE49" s="143" t="str">
        <f>IF(กรอกข้อมูลคะแนน!BD50=0,"",กรอกข้อมูลคะแนน!BD50)</f>
        <v/>
      </c>
      <c r="CF49" s="143" t="str">
        <f>IF(กรอกข้อมูลคะแนน!BC50=0,"",กรอกข้อมูลคะแนน!BC50)</f>
        <v/>
      </c>
      <c r="CG49" s="143" t="str">
        <f t="shared" si="0"/>
        <v/>
      </c>
      <c r="CH49" s="143" t="str">
        <f>IF(กรอกข้อมูลคะแนน!BH50=0,"",กรอกข้อมูลคะแนน!BH50)</f>
        <v/>
      </c>
      <c r="CI49" s="143" t="str">
        <f>IF(กรอกข้อมูลคะแนน!BF50=0,"",กรอกข้อมูลคะแนน!BF50)</f>
        <v/>
      </c>
      <c r="CJ49" s="143" t="str">
        <f t="shared" si="3"/>
        <v/>
      </c>
      <c r="CK49" s="387" t="s">
        <v>146</v>
      </c>
      <c r="CL49" s="388"/>
      <c r="CM49" s="389"/>
      <c r="CN49" s="133" t="str">
        <f>IF(SUM(CN5:CN48)=0,"",SUM(CN5:CN48))</f>
        <v/>
      </c>
      <c r="CO49" s="68"/>
      <c r="CP49" s="5"/>
      <c r="CQ49" s="80">
        <v>45</v>
      </c>
      <c r="CR49" s="68" t="str">
        <f>IF(กรอกข้อมูลคะแนน!CD50=0,"",กรอกข้อมูลคะแนน!CD50)</f>
        <v/>
      </c>
      <c r="CS49" s="68" t="str">
        <f>IF(กรอกข้อมูลคะแนน!CE50=0,"",กรอกข้อมูลคะแนน!CE50)</f>
        <v/>
      </c>
      <c r="CT49" s="68" t="str">
        <f>IF(กรอกข้อมูลคะแนน!CF50=0,"",กรอกข้อมูลคะแนน!CF50)</f>
        <v/>
      </c>
      <c r="CU49" s="68" t="str">
        <f>IF(กรอกข้อมูลคะแนน!CG50=0,"",กรอกข้อมูลคะแนน!CG50)</f>
        <v/>
      </c>
      <c r="CV49" s="68" t="str">
        <f>IF(กรอกข้อมูลคะแนน!CH50=0,"",กรอกข้อมูลคะแนน!CH50)</f>
        <v/>
      </c>
      <c r="CW49" s="68" t="str">
        <f>IF(กรอกข้อมูลคะแนน!CI50=0,"",กรอกข้อมูลคะแนน!CI50)</f>
        <v/>
      </c>
      <c r="CX49" s="68" t="str">
        <f>IF(กรอกข้อมูลคะแนน!CJ50=0,"",กรอกข้อมูลคะแนน!CJ50)</f>
        <v/>
      </c>
      <c r="CY49" s="68" t="str">
        <f>IF(กรอกข้อมูลคะแนน!CK50=0,"",กรอกข้อมูลคะแนน!CK50)</f>
        <v/>
      </c>
      <c r="CZ49" s="95" t="str">
        <f t="shared" si="6"/>
        <v/>
      </c>
      <c r="DA49" s="109"/>
      <c r="DB49" s="80">
        <v>45</v>
      </c>
      <c r="DC49" s="97" t="str">
        <f>IF(กรอกข้อมูลคะแนน!CM50=0,"",กรอกข้อมูลคะแนน!CM50)</f>
        <v/>
      </c>
      <c r="DD49" s="97" t="str">
        <f>IF(กรอกข้อมูลคะแนน!CN50=0,"",กรอกข้อมูลคะแนน!CN50)</f>
        <v/>
      </c>
      <c r="DE49" s="97" t="str">
        <f>IF(กรอกข้อมูลคะแนน!CO50=0,"",กรอกข้อมูลคะแนน!CO50)</f>
        <v/>
      </c>
      <c r="DF49" s="97" t="str">
        <f>IF(กรอกข้อมูลคะแนน!CP50=0,"",กรอกข้อมูลคะแนน!CP50)</f>
        <v/>
      </c>
      <c r="DG49" s="104" t="str">
        <f>IF(กรอกข้อมูลคะแนน!CQ50=0,"",กรอกข้อมูลคะแนน!CQ50)</f>
        <v/>
      </c>
      <c r="DH49" s="97" t="str">
        <f>IF(กรอกข้อมูลคะแนน!CR50=0,"",กรอกข้อมูลคะแนน!CR50)</f>
        <v/>
      </c>
      <c r="DI49" s="97" t="str">
        <f>IF(กรอกข้อมูลคะแนน!CS50=0,"",กรอกข้อมูลคะแนน!CS50)</f>
        <v/>
      </c>
      <c r="DJ49" s="97" t="str">
        <f>IF(กรอกข้อมูลคะแนน!CT50=0,"",กรอกข้อมูลคะแนน!CT50)</f>
        <v/>
      </c>
      <c r="DK49" s="97" t="str">
        <f>IF(กรอกข้อมูลคะแนน!CU50=0,"",กรอกข้อมูลคะแนน!CU50)</f>
        <v/>
      </c>
      <c r="DL49" s="104" t="str">
        <f>IF(กรอกข้อมูลคะแนน!CV50=0,"",กรอกข้อมูลคะแนน!CV50)</f>
        <v/>
      </c>
      <c r="DM49" s="97" t="str">
        <f>IF(กรอกข้อมูลคะแนน!CW50=0,"",กรอกข้อมูลคะแนน!CW50)</f>
        <v/>
      </c>
      <c r="DN49" s="97" t="str">
        <f>IF(กรอกข้อมูลคะแนน!CX50=0,"",กรอกข้อมูลคะแนน!CX50)</f>
        <v/>
      </c>
      <c r="DO49" s="97" t="str">
        <f>IF(กรอกข้อมูลคะแนน!CY50=0,"",กรอกข้อมูลคะแนน!CY50)</f>
        <v/>
      </c>
      <c r="DP49" s="97" t="str">
        <f>IF(กรอกข้อมูลคะแนน!CZ50=0,"",กรอกข้อมูลคะแนน!CZ50)</f>
        <v/>
      </c>
      <c r="DQ49" s="98" t="str">
        <f>IF(กรอกข้อมูลคะแนน!DA50=0,"",กรอกข้อมูลคะแนน!DA50)</f>
        <v/>
      </c>
      <c r="DR49" s="95" t="str">
        <f>IF(กรอกข้อมูลคะแนน!DB50=0,"",IF(กรอกข้อมูลคะแนน!DB50="ร","ร",IF(กรอกข้อมูลคะแนน!DB50&gt;7.9,3,IF(กรอกข้อมูลคะแนน!DB50&gt;5.9,2,IF(กรอกข้อมูลคะแนน!DB50&gt;4.9,1,0)))))</f>
        <v/>
      </c>
    </row>
    <row r="50" spans="1:122" ht="2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19"/>
      <c r="AC50" s="3"/>
      <c r="AD50" s="11"/>
      <c r="AE50" s="11"/>
      <c r="AF50" s="19"/>
      <c r="AG50" s="19"/>
      <c r="AH50" s="19"/>
      <c r="AI50" s="19"/>
      <c r="AJ50" s="19"/>
      <c r="AK50" s="19"/>
      <c r="AL50" s="19"/>
      <c r="AM50" s="19"/>
      <c r="AN50" s="19"/>
      <c r="AO50" s="113"/>
      <c r="AP50" s="114"/>
      <c r="AQ50" s="115"/>
      <c r="AR50" s="115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4"/>
      <c r="BD50" s="115"/>
      <c r="BE50" s="115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6"/>
      <c r="BQ50" s="112" t="str">
        <f>IF(กรอกข้อมูลคะแนน!AN51=0,"",กรอกข้อมูลคะแนน!AN51)</f>
        <v/>
      </c>
      <c r="BR50" s="112" t="str">
        <f>IF(กรอกข้อมูลคะแนน!AO51=0,"",กรอกข้อมูลคะแนน!AO51)</f>
        <v/>
      </c>
      <c r="BS50" s="112" t="str">
        <f>IF(กรอกข้อมูลคะแนน!AP51=0,"",กรอกข้อมูลคะแนน!AP51)</f>
        <v/>
      </c>
      <c r="BT50" s="113"/>
      <c r="BU50" s="113"/>
      <c r="BV50" s="113"/>
      <c r="BW50" s="113"/>
      <c r="BX50" s="113"/>
      <c r="BY50" s="113"/>
      <c r="BZ50" s="113"/>
      <c r="CA50" s="113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</row>
  </sheetData>
  <sheetProtection password="CCD6" sheet="1" selectLockedCells="1" selectUnlockedCells="1"/>
  <mergeCells count="107">
    <mergeCell ref="AD1:AN1"/>
    <mergeCell ref="AQ1:AZ1"/>
    <mergeCell ref="BD1:BN1"/>
    <mergeCell ref="BQ1:BZ1"/>
    <mergeCell ref="A9:AA10"/>
    <mergeCell ref="A21:C21"/>
    <mergeCell ref="F21:G21"/>
    <mergeCell ref="H21:I21"/>
    <mergeCell ref="A14:C15"/>
    <mergeCell ref="G14:Z15"/>
    <mergeCell ref="A7:AA7"/>
    <mergeCell ref="A16:D17"/>
    <mergeCell ref="G16:Z17"/>
    <mergeCell ref="A20:C20"/>
    <mergeCell ref="D20:W20"/>
    <mergeCell ref="Z20:AA20"/>
    <mergeCell ref="CE1:CG1"/>
    <mergeCell ref="CH1:CJ1"/>
    <mergeCell ref="CK1:CO1"/>
    <mergeCell ref="CQ1:CZ1"/>
    <mergeCell ref="DB1:DR1"/>
    <mergeCell ref="DC2:DG2"/>
    <mergeCell ref="DH2:DL2"/>
    <mergeCell ref="DM2:DQ2"/>
    <mergeCell ref="CV2:CV4"/>
    <mergeCell ref="CW2:CW4"/>
    <mergeCell ref="CY2:CY4"/>
    <mergeCell ref="DG3:DG4"/>
    <mergeCell ref="DL3:DL4"/>
    <mergeCell ref="DQ3:DQ4"/>
    <mergeCell ref="CR2:CR4"/>
    <mergeCell ref="CS2:CS4"/>
    <mergeCell ref="CT2:CT4"/>
    <mergeCell ref="CU2:CU4"/>
    <mergeCell ref="CZ2:CZ4"/>
    <mergeCell ref="CB3:CB4"/>
    <mergeCell ref="CX2:CX4"/>
    <mergeCell ref="N21:O21"/>
    <mergeCell ref="D21:E21"/>
    <mergeCell ref="X21:Y21"/>
    <mergeCell ref="X23:Y23"/>
    <mergeCell ref="P22:Q22"/>
    <mergeCell ref="R22:S22"/>
    <mergeCell ref="V22:W22"/>
    <mergeCell ref="D23:E23"/>
    <mergeCell ref="Z21:AA21"/>
    <mergeCell ref="P23:Q23"/>
    <mergeCell ref="R23:S23"/>
    <mergeCell ref="P21:Q21"/>
    <mergeCell ref="R21:S21"/>
    <mergeCell ref="T21:U21"/>
    <mergeCell ref="V21:W21"/>
    <mergeCell ref="J21:K21"/>
    <mergeCell ref="L21:M21"/>
    <mergeCell ref="N22:O22"/>
    <mergeCell ref="F23:G23"/>
    <mergeCell ref="H23:I23"/>
    <mergeCell ref="J23:K23"/>
    <mergeCell ref="L23:M23"/>
    <mergeCell ref="N23:O23"/>
    <mergeCell ref="P26:Q26"/>
    <mergeCell ref="Z23:AA23"/>
    <mergeCell ref="A22:C22"/>
    <mergeCell ref="D22:E22"/>
    <mergeCell ref="F22:G22"/>
    <mergeCell ref="H22:I22"/>
    <mergeCell ref="J22:K22"/>
    <mergeCell ref="L22:M22"/>
    <mergeCell ref="Z22:AA22"/>
    <mergeCell ref="A23:C23"/>
    <mergeCell ref="H27:I27"/>
    <mergeCell ref="J27:K27"/>
    <mergeCell ref="B26:C26"/>
    <mergeCell ref="D26:E26"/>
    <mergeCell ref="F26:G26"/>
    <mergeCell ref="H26:I26"/>
    <mergeCell ref="J26:K26"/>
    <mergeCell ref="P27:Q27"/>
    <mergeCell ref="B28:C28"/>
    <mergeCell ref="D28:E28"/>
    <mergeCell ref="F28:G28"/>
    <mergeCell ref="H28:I28"/>
    <mergeCell ref="J28:K28"/>
    <mergeCell ref="P28:Q28"/>
    <mergeCell ref="B27:C27"/>
    <mergeCell ref="D27:E27"/>
    <mergeCell ref="F27:G27"/>
    <mergeCell ref="CK49:CM49"/>
    <mergeCell ref="X22:Y22"/>
    <mergeCell ref="T22:U22"/>
    <mergeCell ref="X28:Y28"/>
    <mergeCell ref="R26:S26"/>
    <mergeCell ref="T26:U26"/>
    <mergeCell ref="V26:W26"/>
    <mergeCell ref="X26:Y26"/>
    <mergeCell ref="T23:U23"/>
    <mergeCell ref="V23:W23"/>
    <mergeCell ref="R43:S43"/>
    <mergeCell ref="R27:S27"/>
    <mergeCell ref="T27:U27"/>
    <mergeCell ref="V27:W27"/>
    <mergeCell ref="X27:Y27"/>
    <mergeCell ref="R28:S28"/>
    <mergeCell ref="T28:U28"/>
    <mergeCell ref="V28:W28"/>
    <mergeCell ref="T43:V43"/>
    <mergeCell ref="X43:Y43"/>
  </mergeCells>
  <conditionalFormatting sqref="AD2:AN49 AQ2:AZ49 BB5:BN49 BD2:BN4">
    <cfRule type="cellIs" dxfId="10" priority="13" stopIfTrue="1" operator="equal">
      <formula>"x"</formula>
    </cfRule>
  </conditionalFormatting>
  <conditionalFormatting sqref="BD5:BN49">
    <cfRule type="cellIs" dxfId="9" priority="1" stopIfTrue="1" operator="equal">
      <formula>"ร"</formula>
    </cfRule>
  </conditionalFormatting>
  <conditionalFormatting sqref="BQ5:BZ5 BT6:BZ49 BQ6:BS50">
    <cfRule type="cellIs" dxfId="8" priority="2" stopIfTrue="1" operator="equal">
      <formula>"ร"</formula>
    </cfRule>
  </conditionalFormatting>
  <conditionalFormatting sqref="CB5:CB49 CD5:CD49 CO5:CO49 CP6:CP49 BQ2:BZ5 BT6:BZ49 BQ6:BS50">
    <cfRule type="cellIs" dxfId="7" priority="12" stopIfTrue="1" operator="equal">
      <formula>"x"</formula>
    </cfRule>
  </conditionalFormatting>
  <conditionalFormatting sqref="CE5:CK49">
    <cfRule type="cellIs" dxfId="6" priority="4" stopIfTrue="1" operator="equal">
      <formula>"ร"</formula>
    </cfRule>
  </conditionalFormatting>
  <conditionalFormatting sqref="CL5:CM48">
    <cfRule type="cellIs" dxfId="5" priority="3" stopIfTrue="1" operator="equal">
      <formula>"ร"</formula>
    </cfRule>
  </conditionalFormatting>
  <conditionalFormatting sqref="CN5:CN49">
    <cfRule type="cellIs" dxfId="4" priority="6" stopIfTrue="1" operator="equal">
      <formula>"ร"</formula>
    </cfRule>
  </conditionalFormatting>
  <conditionalFormatting sqref="CO5:CO49 BB5:BN49 AD5:AN49 AQ5:AZ49 CB5:CB49 CD5:CD49 CP6:CP49">
    <cfRule type="cellIs" dxfId="3" priority="11" stopIfTrue="1" operator="equal">
      <formula>"ร"</formula>
    </cfRule>
  </conditionalFormatting>
  <conditionalFormatting sqref="CO5:CO49">
    <cfRule type="cellIs" dxfId="2" priority="8" stopIfTrue="1" operator="equal">
      <formula>"ร"</formula>
    </cfRule>
    <cfRule type="cellIs" dxfId="1" priority="9" stopIfTrue="1" operator="equal">
      <formula>"x"</formula>
    </cfRule>
  </conditionalFormatting>
  <printOptions horizontalCentered="1" verticalCentered="1"/>
  <pageMargins left="0.70866141732283472" right="0.19685039370078741" top="0" bottom="0" header="0.31496062992125984" footer="0.31496062992125984"/>
  <pageSetup paperSize="9" scale="97" orientation="portrait" horizontalDpi="4294967293" r:id="rId1"/>
  <colBreaks count="6" manualBreakCount="6">
    <brk id="27" max="1048575" man="1"/>
    <brk id="40" max="1048575" man="1"/>
    <brk id="53" max="1048575" man="1"/>
    <brk id="66" max="1048575" man="1"/>
    <brk id="79" max="48" man="1"/>
    <brk id="9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IU54"/>
  <sheetViews>
    <sheetView zoomScale="95" zoomScaleNormal="95" zoomScaleSheetLayoutView="100" workbookViewId="0">
      <selection activeCell="AP8" sqref="AP8"/>
    </sheetView>
  </sheetViews>
  <sheetFormatPr defaultColWidth="2.28515625" defaultRowHeight="12.75" x14ac:dyDescent="0.2"/>
  <cols>
    <col min="1" max="1" width="6.140625" bestFit="1" customWidth="1"/>
    <col min="2" max="2" width="11.28515625" bestFit="1" customWidth="1"/>
    <col min="3" max="15" width="2.28515625" customWidth="1"/>
    <col min="16" max="16" width="20.42578125" customWidth="1"/>
    <col min="17" max="17" width="14.140625" customWidth="1"/>
    <col min="18" max="20" width="2.28515625" customWidth="1"/>
    <col min="21" max="21" width="2.140625" customWidth="1"/>
    <col min="22" max="27" width="2.28515625" customWidth="1"/>
    <col min="28" max="28" width="6.140625" bestFit="1" customWidth="1"/>
    <col min="29" max="73" width="2.28515625" customWidth="1"/>
    <col min="74" max="74" width="6.140625" bestFit="1" customWidth="1"/>
    <col min="75" max="119" width="2.28515625" customWidth="1"/>
    <col min="120" max="120" width="6.140625" bestFit="1" customWidth="1"/>
    <col min="121" max="165" width="2.28515625" customWidth="1"/>
    <col min="166" max="166" width="6.140625" bestFit="1" customWidth="1"/>
    <col min="167" max="211" width="2.28515625" customWidth="1"/>
    <col min="212" max="212" width="6.140625" bestFit="1" customWidth="1"/>
    <col min="213" max="252" width="2.28515625" customWidth="1"/>
    <col min="253" max="253" width="7.5703125" customWidth="1"/>
    <col min="254" max="254" width="4" customWidth="1"/>
    <col min="255" max="255" width="3.7109375" customWidth="1"/>
  </cols>
  <sheetData>
    <row r="1" spans="1:255" ht="31.5" customHeight="1" x14ac:dyDescent="0.2">
      <c r="AA1" s="24"/>
    </row>
    <row r="2" spans="1:255" ht="16.5" customHeight="1" x14ac:dyDescent="0.4">
      <c r="A2" s="463" t="s">
        <v>117</v>
      </c>
      <c r="B2" s="463" t="s">
        <v>118</v>
      </c>
      <c r="C2" s="447" t="s">
        <v>54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9"/>
      <c r="P2" s="468" t="s">
        <v>35</v>
      </c>
      <c r="Q2" s="68" t="s">
        <v>64</v>
      </c>
      <c r="R2" s="451" t="s">
        <v>279</v>
      </c>
      <c r="S2" s="452"/>
      <c r="T2" s="452"/>
      <c r="U2" s="452"/>
      <c r="V2" s="453"/>
      <c r="W2" s="451" t="s">
        <v>273</v>
      </c>
      <c r="X2" s="452"/>
      <c r="Y2" s="452"/>
      <c r="Z2" s="452"/>
      <c r="AA2" s="453"/>
      <c r="AB2" s="117" t="s">
        <v>36</v>
      </c>
      <c r="AC2" s="454"/>
      <c r="AD2" s="454"/>
      <c r="AE2" s="454"/>
      <c r="AF2" s="454"/>
      <c r="AG2" s="454"/>
      <c r="AH2" s="451"/>
      <c r="AI2" s="452"/>
      <c r="AJ2" s="452"/>
      <c r="AK2" s="452"/>
      <c r="AL2" s="453"/>
      <c r="AM2" s="451"/>
      <c r="AN2" s="452"/>
      <c r="AO2" s="452"/>
      <c r="AP2" s="452"/>
      <c r="AQ2" s="453"/>
      <c r="AR2" s="451"/>
      <c r="AS2" s="452"/>
      <c r="AT2" s="452"/>
      <c r="AU2" s="452"/>
      <c r="AV2" s="453"/>
      <c r="AW2" s="451"/>
      <c r="AX2" s="452"/>
      <c r="AY2" s="452"/>
      <c r="AZ2" s="452"/>
      <c r="BA2" s="453"/>
      <c r="BB2" s="451"/>
      <c r="BC2" s="452"/>
      <c r="BD2" s="452"/>
      <c r="BE2" s="452"/>
      <c r="BF2" s="453"/>
      <c r="BG2" s="451"/>
      <c r="BH2" s="452"/>
      <c r="BI2" s="452"/>
      <c r="BJ2" s="452"/>
      <c r="BK2" s="453"/>
      <c r="BL2" s="451"/>
      <c r="BM2" s="452"/>
      <c r="BN2" s="452"/>
      <c r="BO2" s="452"/>
      <c r="BP2" s="453"/>
      <c r="BQ2" s="452"/>
      <c r="BR2" s="452"/>
      <c r="BS2" s="452"/>
      <c r="BT2" s="452"/>
      <c r="BU2" s="453"/>
      <c r="BV2" s="117" t="s">
        <v>36</v>
      </c>
      <c r="BW2" s="451"/>
      <c r="BX2" s="452"/>
      <c r="BY2" s="452"/>
      <c r="BZ2" s="452"/>
      <c r="CA2" s="453"/>
      <c r="CB2" s="451"/>
      <c r="CC2" s="452"/>
      <c r="CD2" s="452"/>
      <c r="CE2" s="452"/>
      <c r="CF2" s="453"/>
      <c r="CG2" s="451"/>
      <c r="CH2" s="452"/>
      <c r="CI2" s="452"/>
      <c r="CJ2" s="452"/>
      <c r="CK2" s="453"/>
      <c r="CL2" s="451"/>
      <c r="CM2" s="452"/>
      <c r="CN2" s="452"/>
      <c r="CO2" s="452"/>
      <c r="CP2" s="453"/>
      <c r="CQ2" s="451"/>
      <c r="CR2" s="452"/>
      <c r="CS2" s="452"/>
      <c r="CT2" s="452"/>
      <c r="CU2" s="453"/>
      <c r="CV2" s="451"/>
      <c r="CW2" s="452"/>
      <c r="CX2" s="452"/>
      <c r="CY2" s="452"/>
      <c r="CZ2" s="453"/>
      <c r="DA2" s="451"/>
      <c r="DB2" s="452"/>
      <c r="DC2" s="452"/>
      <c r="DD2" s="452"/>
      <c r="DE2" s="453"/>
      <c r="DF2" s="451"/>
      <c r="DG2" s="452"/>
      <c r="DH2" s="452"/>
      <c r="DI2" s="452"/>
      <c r="DJ2" s="453"/>
      <c r="DK2" s="451"/>
      <c r="DL2" s="452"/>
      <c r="DM2" s="452"/>
      <c r="DN2" s="452"/>
      <c r="DO2" s="453"/>
      <c r="DP2" s="117" t="s">
        <v>36</v>
      </c>
      <c r="DQ2" s="451"/>
      <c r="DR2" s="452"/>
      <c r="DS2" s="452"/>
      <c r="DT2" s="452"/>
      <c r="DU2" s="453"/>
      <c r="DV2" s="451"/>
      <c r="DW2" s="452"/>
      <c r="DX2" s="452"/>
      <c r="DY2" s="452"/>
      <c r="DZ2" s="453"/>
      <c r="EA2" s="451"/>
      <c r="EB2" s="452"/>
      <c r="EC2" s="452"/>
      <c r="ED2" s="452"/>
      <c r="EE2" s="453"/>
      <c r="EF2" s="451"/>
      <c r="EG2" s="452"/>
      <c r="EH2" s="452"/>
      <c r="EI2" s="452"/>
      <c r="EJ2" s="453"/>
      <c r="EK2" s="451"/>
      <c r="EL2" s="452"/>
      <c r="EM2" s="452"/>
      <c r="EN2" s="452"/>
      <c r="EO2" s="453"/>
      <c r="EP2" s="451"/>
      <c r="EQ2" s="452"/>
      <c r="ER2" s="452"/>
      <c r="ES2" s="452"/>
      <c r="ET2" s="453"/>
      <c r="EU2" s="451"/>
      <c r="EV2" s="452"/>
      <c r="EW2" s="452"/>
      <c r="EX2" s="452"/>
      <c r="EY2" s="453"/>
      <c r="EZ2" s="451"/>
      <c r="FA2" s="452"/>
      <c r="FB2" s="452"/>
      <c r="FC2" s="452"/>
      <c r="FD2" s="453"/>
      <c r="FE2" s="451"/>
      <c r="FF2" s="452"/>
      <c r="FG2" s="452"/>
      <c r="FH2" s="452"/>
      <c r="FI2" s="453"/>
      <c r="FJ2" s="117" t="s">
        <v>36</v>
      </c>
      <c r="FK2" s="454"/>
      <c r="FL2" s="454"/>
      <c r="FM2" s="454"/>
      <c r="FN2" s="454"/>
      <c r="FO2" s="454"/>
      <c r="FP2" s="454"/>
      <c r="FQ2" s="454"/>
      <c r="FR2" s="454"/>
      <c r="FS2" s="454"/>
      <c r="FT2" s="454"/>
      <c r="FU2" s="454"/>
      <c r="FV2" s="454"/>
      <c r="FW2" s="454"/>
      <c r="FX2" s="454"/>
      <c r="FY2" s="454"/>
      <c r="FZ2" s="454"/>
      <c r="GA2" s="454"/>
      <c r="GB2" s="454"/>
      <c r="GC2" s="454"/>
      <c r="GD2" s="454"/>
      <c r="GE2" s="454"/>
      <c r="GF2" s="454"/>
      <c r="GG2" s="454"/>
      <c r="GH2" s="454"/>
      <c r="GI2" s="454"/>
      <c r="GJ2" s="454"/>
      <c r="GK2" s="454"/>
      <c r="GL2" s="454"/>
      <c r="GM2" s="454"/>
      <c r="GN2" s="454"/>
      <c r="GO2" s="454"/>
      <c r="GP2" s="454"/>
      <c r="GQ2" s="454"/>
      <c r="GR2" s="454"/>
      <c r="GS2" s="454"/>
      <c r="GT2" s="451"/>
      <c r="GU2" s="452"/>
      <c r="GV2" s="452"/>
      <c r="GW2" s="452"/>
      <c r="GX2" s="453"/>
      <c r="GY2" s="456"/>
      <c r="GZ2" s="454"/>
      <c r="HA2" s="454"/>
      <c r="HB2" s="454"/>
      <c r="HC2" s="454"/>
      <c r="HD2" s="117" t="s">
        <v>36</v>
      </c>
      <c r="HE2" s="454"/>
      <c r="HF2" s="454"/>
      <c r="HG2" s="454"/>
      <c r="HH2" s="454"/>
      <c r="HI2" s="454"/>
      <c r="HJ2" s="454"/>
      <c r="HK2" s="454"/>
      <c r="HL2" s="454"/>
      <c r="HM2" s="454"/>
      <c r="HN2" s="454"/>
      <c r="HO2" s="454"/>
      <c r="HP2" s="454"/>
      <c r="HQ2" s="454"/>
      <c r="HR2" s="454"/>
      <c r="HS2" s="454"/>
      <c r="HT2" s="454"/>
      <c r="HU2" s="454"/>
      <c r="HV2" s="454"/>
      <c r="HW2" s="454"/>
      <c r="HX2" s="454"/>
      <c r="HY2" s="454"/>
      <c r="HZ2" s="454"/>
      <c r="IA2" s="454"/>
      <c r="IB2" s="454"/>
      <c r="IC2" s="454"/>
      <c r="ID2" s="451"/>
      <c r="IE2" s="452"/>
      <c r="IF2" s="452"/>
      <c r="IG2" s="452"/>
      <c r="IH2" s="453"/>
      <c r="II2" s="451"/>
      <c r="IJ2" s="452"/>
      <c r="IK2" s="452"/>
      <c r="IL2" s="452"/>
      <c r="IM2" s="453"/>
      <c r="IN2" s="454"/>
      <c r="IO2" s="454"/>
      <c r="IP2" s="454"/>
      <c r="IQ2" s="454"/>
      <c r="IR2" s="455"/>
      <c r="IS2" s="146" t="s">
        <v>7</v>
      </c>
      <c r="IT2" s="459" t="s">
        <v>40</v>
      </c>
      <c r="IU2" s="459"/>
    </row>
    <row r="3" spans="1:255" ht="18" customHeight="1" x14ac:dyDescent="0.2">
      <c r="A3" s="464"/>
      <c r="B3" s="464"/>
      <c r="C3" s="46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467"/>
      <c r="P3" s="464"/>
      <c r="Q3" s="110" t="s">
        <v>32</v>
      </c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118" t="s">
        <v>37</v>
      </c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118" t="s">
        <v>37</v>
      </c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118" t="s">
        <v>37</v>
      </c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118" t="s">
        <v>37</v>
      </c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118" t="s">
        <v>37</v>
      </c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  <c r="IJ3" s="222"/>
      <c r="IK3" s="222"/>
      <c r="IL3" s="222"/>
      <c r="IM3" s="222"/>
      <c r="IN3" s="222"/>
      <c r="IO3" s="222"/>
      <c r="IP3" s="222"/>
      <c r="IQ3" s="222"/>
      <c r="IR3" s="222"/>
      <c r="IS3" s="144" t="s">
        <v>52</v>
      </c>
      <c r="IT3" s="147" t="s">
        <v>55</v>
      </c>
      <c r="IU3" s="147" t="str">
        <f>กรอกข้อมูลทั่วไป!D14</f>
        <v/>
      </c>
    </row>
    <row r="4" spans="1:255" ht="18" customHeight="1" x14ac:dyDescent="0.3">
      <c r="A4" s="465"/>
      <c r="B4" s="465"/>
      <c r="C4" s="44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4"/>
      <c r="P4" s="465"/>
      <c r="Q4" s="110" t="s">
        <v>52</v>
      </c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1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Q4" s="282"/>
      <c r="BR4" s="282"/>
      <c r="BS4" s="282"/>
      <c r="BT4" s="282"/>
      <c r="BU4" s="282"/>
      <c r="BV4" s="281"/>
      <c r="BW4" s="282"/>
      <c r="BX4" s="282"/>
      <c r="BY4" s="282"/>
      <c r="BZ4" s="282"/>
      <c r="CA4" s="282"/>
      <c r="CB4" s="282"/>
      <c r="CC4" s="282"/>
      <c r="CD4" s="282"/>
      <c r="CE4" s="282"/>
      <c r="CF4" s="282"/>
      <c r="CG4" s="282"/>
      <c r="CH4" s="282"/>
      <c r="CI4" s="282"/>
      <c r="CJ4" s="282"/>
      <c r="CK4" s="282"/>
      <c r="CL4" s="282"/>
      <c r="CM4" s="282"/>
      <c r="CN4" s="282"/>
      <c r="CO4" s="282"/>
      <c r="CP4" s="282"/>
      <c r="CQ4" s="282"/>
      <c r="CR4" s="282"/>
      <c r="CS4" s="282"/>
      <c r="CT4" s="282"/>
      <c r="CU4" s="282"/>
      <c r="CV4" s="282"/>
      <c r="CW4" s="282"/>
      <c r="CX4" s="282"/>
      <c r="CY4" s="282"/>
      <c r="CZ4" s="282"/>
      <c r="DA4" s="282"/>
      <c r="DB4" s="282"/>
      <c r="DC4" s="282"/>
      <c r="DD4" s="282"/>
      <c r="DE4" s="282"/>
      <c r="DF4" s="282"/>
      <c r="DG4" s="282"/>
      <c r="DH4" s="282"/>
      <c r="DI4" s="282"/>
      <c r="DJ4" s="282"/>
      <c r="DK4" s="282"/>
      <c r="DL4" s="282"/>
      <c r="DM4" s="282"/>
      <c r="DN4" s="282"/>
      <c r="DO4" s="282"/>
      <c r="DP4" s="280"/>
      <c r="DQ4" s="282"/>
      <c r="DR4" s="282"/>
      <c r="DS4" s="282"/>
      <c r="DT4" s="282"/>
      <c r="DU4" s="282"/>
      <c r="DV4" s="282"/>
      <c r="DW4" s="282"/>
      <c r="DX4" s="282"/>
      <c r="DY4" s="283"/>
      <c r="DZ4" s="283"/>
      <c r="EA4" s="283"/>
      <c r="EB4" s="283"/>
      <c r="EC4" s="283"/>
      <c r="ED4" s="283"/>
      <c r="EE4" s="282"/>
      <c r="EF4" s="282"/>
      <c r="EG4" s="282"/>
      <c r="EH4" s="282"/>
      <c r="EI4" s="282"/>
      <c r="EJ4" s="282"/>
      <c r="EK4" s="282"/>
      <c r="EL4" s="282"/>
      <c r="EM4" s="282"/>
      <c r="EN4" s="282"/>
      <c r="EO4" s="282"/>
      <c r="EP4" s="282"/>
      <c r="EQ4" s="282"/>
      <c r="ER4" s="282"/>
      <c r="ES4" s="282"/>
      <c r="ET4" s="282"/>
      <c r="EU4" s="282"/>
      <c r="EV4" s="282"/>
      <c r="EW4" s="282"/>
      <c r="EX4" s="282"/>
      <c r="EY4" s="282"/>
      <c r="EZ4" s="282"/>
      <c r="FA4" s="282"/>
      <c r="FB4" s="282"/>
      <c r="FC4" s="282"/>
      <c r="FD4" s="282"/>
      <c r="FE4" s="282"/>
      <c r="FF4" s="282"/>
      <c r="FG4" s="282"/>
      <c r="FH4" s="282"/>
      <c r="FI4" s="282"/>
      <c r="FJ4" s="280"/>
      <c r="FK4" s="282"/>
      <c r="FL4" s="282"/>
      <c r="FM4" s="282"/>
      <c r="FN4" s="282"/>
      <c r="FO4" s="282"/>
      <c r="FP4" s="282"/>
      <c r="FQ4" s="282"/>
      <c r="FR4" s="282"/>
      <c r="FS4" s="282"/>
      <c r="FT4" s="282"/>
      <c r="FU4" s="282"/>
      <c r="FV4" s="282"/>
      <c r="FW4" s="282"/>
      <c r="FX4" s="282"/>
      <c r="FY4" s="282"/>
      <c r="FZ4" s="282"/>
      <c r="GA4" s="282"/>
      <c r="GB4" s="282"/>
      <c r="GC4" s="282"/>
      <c r="GD4" s="282"/>
      <c r="GE4" s="282"/>
      <c r="GF4" s="282"/>
      <c r="GG4" s="282"/>
      <c r="GH4" s="282"/>
      <c r="GI4" s="282"/>
      <c r="GJ4" s="282"/>
      <c r="GK4" s="282"/>
      <c r="GL4" s="282"/>
      <c r="GM4" s="282"/>
      <c r="GN4" s="282"/>
      <c r="GO4" s="282"/>
      <c r="GP4" s="282"/>
      <c r="GQ4" s="282"/>
      <c r="GR4" s="282"/>
      <c r="GS4" s="282"/>
      <c r="GT4" s="282"/>
      <c r="GU4" s="282"/>
      <c r="GV4" s="282"/>
      <c r="GW4" s="282"/>
      <c r="GX4" s="282"/>
      <c r="GY4" s="282"/>
      <c r="GZ4" s="282"/>
      <c r="HA4" s="282"/>
      <c r="HB4" s="282"/>
      <c r="HC4" s="282"/>
      <c r="HD4" s="280"/>
      <c r="HE4" s="282"/>
      <c r="HF4" s="282"/>
      <c r="HG4" s="282"/>
      <c r="HH4" s="282"/>
      <c r="HI4" s="282"/>
      <c r="HJ4" s="282"/>
      <c r="HK4" s="282"/>
      <c r="HL4" s="282"/>
      <c r="HM4" s="282"/>
      <c r="HN4" s="282"/>
      <c r="HO4" s="282"/>
      <c r="HP4" s="282"/>
      <c r="HQ4" s="282"/>
      <c r="HR4" s="282"/>
      <c r="HS4" s="282"/>
      <c r="HT4" s="282"/>
      <c r="HU4" s="282"/>
      <c r="HV4" s="282"/>
      <c r="HW4" s="282"/>
      <c r="HX4" s="282"/>
      <c r="HY4" s="282"/>
      <c r="HZ4" s="282"/>
      <c r="IA4" s="282"/>
      <c r="IB4" s="282"/>
      <c r="IC4" s="282"/>
      <c r="ID4" s="282"/>
      <c r="IE4" s="282"/>
      <c r="IF4" s="282"/>
      <c r="IG4" s="222"/>
      <c r="IH4" s="222"/>
      <c r="II4" s="222"/>
      <c r="IJ4" s="222"/>
      <c r="IK4" s="222"/>
      <c r="IL4" s="222"/>
      <c r="IM4" s="222"/>
      <c r="IN4" s="222"/>
      <c r="IO4" s="222"/>
      <c r="IP4" s="222"/>
      <c r="IQ4" s="222"/>
      <c r="IR4" s="222"/>
      <c r="IS4" s="145" t="s">
        <v>147</v>
      </c>
      <c r="IT4" s="148">
        <v>0.8</v>
      </c>
      <c r="IU4" s="147" t="e">
        <f>IU3*0.8</f>
        <v>#VALUE!</v>
      </c>
    </row>
    <row r="5" spans="1:255" ht="21" x14ac:dyDescent="0.2">
      <c r="A5" s="68">
        <v>1</v>
      </c>
      <c r="B5" s="68" t="str">
        <f>IF(กรอกข้อมูลทั่วไป!S4=0,"",กรอกข้อมูลทั่วไป!S4)</f>
        <v/>
      </c>
      <c r="C5" s="460" t="str">
        <f>IF(กรอกข้อมูลทั่วไป!T4=0,"",กรอกข้อมูลทั่วไป!T4)</f>
        <v/>
      </c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2"/>
      <c r="P5" s="457" t="str">
        <f>IF(กรอกข้อมูลทั่วไป!U4=0,"",กรอกข้อมูลทั่วไป!U4)</f>
        <v/>
      </c>
      <c r="Q5" s="458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>
        <v>1</v>
      </c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>
        <v>1</v>
      </c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>
        <v>1</v>
      </c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  <c r="EE5" s="279"/>
      <c r="EF5" s="279"/>
      <c r="EG5" s="279"/>
      <c r="EH5" s="279"/>
      <c r="EI5" s="279"/>
      <c r="EJ5" s="279"/>
      <c r="EK5" s="279"/>
      <c r="EL5" s="279"/>
      <c r="EM5" s="279"/>
      <c r="EN5" s="279"/>
      <c r="EO5" s="279"/>
      <c r="EP5" s="279"/>
      <c r="EQ5" s="279"/>
      <c r="ER5" s="279"/>
      <c r="ES5" s="279"/>
      <c r="ET5" s="279"/>
      <c r="EU5" s="279"/>
      <c r="EV5" s="279"/>
      <c r="EW5" s="279"/>
      <c r="EX5" s="279"/>
      <c r="EY5" s="279"/>
      <c r="EZ5" s="279"/>
      <c r="FA5" s="279"/>
      <c r="FB5" s="279"/>
      <c r="FC5" s="279"/>
      <c r="FD5" s="279"/>
      <c r="FE5" s="279"/>
      <c r="FF5" s="279"/>
      <c r="FG5" s="279"/>
      <c r="FH5" s="279"/>
      <c r="FI5" s="279"/>
      <c r="FJ5" s="279">
        <v>1</v>
      </c>
      <c r="FK5" s="279"/>
      <c r="FL5" s="279"/>
      <c r="FM5" s="279"/>
      <c r="FN5" s="279"/>
      <c r="FO5" s="279"/>
      <c r="FP5" s="279"/>
      <c r="FQ5" s="279"/>
      <c r="FR5" s="279"/>
      <c r="FS5" s="279"/>
      <c r="FT5" s="279"/>
      <c r="FU5" s="279"/>
      <c r="FV5" s="279"/>
      <c r="FW5" s="279"/>
      <c r="FX5" s="279"/>
      <c r="FY5" s="279"/>
      <c r="FZ5" s="279"/>
      <c r="GA5" s="279"/>
      <c r="GB5" s="279"/>
      <c r="GC5" s="279"/>
      <c r="GD5" s="279"/>
      <c r="GE5" s="279"/>
      <c r="GF5" s="279"/>
      <c r="GG5" s="279"/>
      <c r="GH5" s="279"/>
      <c r="GI5" s="279"/>
      <c r="GJ5" s="279"/>
      <c r="GK5" s="279"/>
      <c r="GL5" s="279"/>
      <c r="GM5" s="279"/>
      <c r="GN5" s="279"/>
      <c r="GO5" s="279"/>
      <c r="GP5" s="279"/>
      <c r="GQ5" s="279"/>
      <c r="GR5" s="279"/>
      <c r="GS5" s="279"/>
      <c r="GT5" s="279"/>
      <c r="GU5" s="279"/>
      <c r="GV5" s="279"/>
      <c r="GW5" s="279"/>
      <c r="GX5" s="279"/>
      <c r="GY5" s="279"/>
      <c r="GZ5" s="279"/>
      <c r="HA5" s="279"/>
      <c r="HB5" s="279"/>
      <c r="HC5" s="279"/>
      <c r="HD5" s="279">
        <v>1</v>
      </c>
      <c r="HE5" s="279"/>
      <c r="HF5" s="279"/>
      <c r="HG5" s="279"/>
      <c r="HH5" s="279"/>
      <c r="HI5" s="279"/>
      <c r="HJ5" s="279"/>
      <c r="HK5" s="279"/>
      <c r="HL5" s="279"/>
      <c r="HM5" s="279"/>
      <c r="HN5" s="279"/>
      <c r="HO5" s="279"/>
      <c r="HP5" s="279"/>
      <c r="HQ5" s="279"/>
      <c r="HR5" s="279"/>
      <c r="HS5" s="279"/>
      <c r="HT5" s="279"/>
      <c r="HU5" s="279"/>
      <c r="HV5" s="279"/>
      <c r="HW5" s="279"/>
      <c r="HX5" s="279"/>
      <c r="HY5" s="279"/>
      <c r="HZ5" s="279"/>
      <c r="IA5" s="279"/>
      <c r="IB5" s="279"/>
      <c r="IC5" s="279"/>
      <c r="ID5" s="279"/>
      <c r="IE5" s="279"/>
      <c r="IF5" s="27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68" t="str">
        <f>IF(P5="","",COUNTIF(R5:IR5,"0"))</f>
        <v/>
      </c>
      <c r="IT5" s="417" t="str">
        <f>IF(P5="","",($IU$3-IS5))</f>
        <v/>
      </c>
      <c r="IU5" s="450"/>
    </row>
    <row r="6" spans="1:255" ht="21" x14ac:dyDescent="0.2">
      <c r="A6" s="68">
        <v>2</v>
      </c>
      <c r="B6" s="68" t="str">
        <f>IF(กรอกข้อมูลทั่วไป!S5=0,"",กรอกข้อมูลทั่วไป!S5)</f>
        <v/>
      </c>
      <c r="C6" s="460" t="str">
        <f>IF(กรอกข้อมูลทั่วไป!T5=0,"",กรอกข้อมูลทั่วไป!T5)</f>
        <v/>
      </c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2"/>
      <c r="P6" s="457" t="str">
        <f>IF(กรอกข้อมูลทั่วไป!U5=0,"",กรอกข้อมูลทั่วไป!U5)</f>
        <v/>
      </c>
      <c r="Q6" s="458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>
        <v>2</v>
      </c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>
        <v>2</v>
      </c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>
        <v>2</v>
      </c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  <c r="ET6" s="279"/>
      <c r="EU6" s="279"/>
      <c r="EV6" s="279"/>
      <c r="EW6" s="279"/>
      <c r="EX6" s="279"/>
      <c r="EY6" s="279"/>
      <c r="EZ6" s="279"/>
      <c r="FA6" s="279"/>
      <c r="FB6" s="279"/>
      <c r="FC6" s="279"/>
      <c r="FD6" s="279"/>
      <c r="FE6" s="279"/>
      <c r="FF6" s="279"/>
      <c r="FG6" s="279"/>
      <c r="FH6" s="279"/>
      <c r="FI6" s="279"/>
      <c r="FJ6" s="279">
        <v>2</v>
      </c>
      <c r="FK6" s="279"/>
      <c r="FL6" s="279"/>
      <c r="FM6" s="279"/>
      <c r="FN6" s="279"/>
      <c r="FO6" s="279"/>
      <c r="FP6" s="279"/>
      <c r="FQ6" s="279"/>
      <c r="FR6" s="279"/>
      <c r="FS6" s="279"/>
      <c r="FT6" s="279"/>
      <c r="FU6" s="279"/>
      <c r="FV6" s="279"/>
      <c r="FW6" s="279"/>
      <c r="FX6" s="279"/>
      <c r="FY6" s="279"/>
      <c r="FZ6" s="279"/>
      <c r="GA6" s="279"/>
      <c r="GB6" s="279"/>
      <c r="GC6" s="279"/>
      <c r="GD6" s="279"/>
      <c r="GE6" s="279"/>
      <c r="GF6" s="279"/>
      <c r="GG6" s="279"/>
      <c r="GH6" s="279"/>
      <c r="GI6" s="279"/>
      <c r="GJ6" s="279"/>
      <c r="GK6" s="279"/>
      <c r="GL6" s="279"/>
      <c r="GM6" s="279"/>
      <c r="GN6" s="279"/>
      <c r="GO6" s="279"/>
      <c r="GP6" s="279"/>
      <c r="GQ6" s="279"/>
      <c r="GR6" s="279"/>
      <c r="GS6" s="279"/>
      <c r="GT6" s="279"/>
      <c r="GU6" s="279"/>
      <c r="GV6" s="279"/>
      <c r="GW6" s="279"/>
      <c r="GX6" s="279"/>
      <c r="GY6" s="279"/>
      <c r="GZ6" s="279"/>
      <c r="HA6" s="279"/>
      <c r="HB6" s="279"/>
      <c r="HC6" s="279"/>
      <c r="HD6" s="279">
        <v>2</v>
      </c>
      <c r="HE6" s="279"/>
      <c r="HF6" s="279"/>
      <c r="HG6" s="279"/>
      <c r="HH6" s="279"/>
      <c r="HI6" s="279"/>
      <c r="HJ6" s="279"/>
      <c r="HK6" s="279"/>
      <c r="HL6" s="279"/>
      <c r="HM6" s="279"/>
      <c r="HN6" s="279"/>
      <c r="HO6" s="279"/>
      <c r="HP6" s="279"/>
      <c r="HQ6" s="279"/>
      <c r="HR6" s="279"/>
      <c r="HS6" s="279"/>
      <c r="HT6" s="279"/>
      <c r="HU6" s="279"/>
      <c r="HV6" s="279"/>
      <c r="HW6" s="279"/>
      <c r="HX6" s="279"/>
      <c r="HY6" s="279"/>
      <c r="HZ6" s="279"/>
      <c r="IA6" s="279"/>
      <c r="IB6" s="279"/>
      <c r="IC6" s="279"/>
      <c r="ID6" s="279"/>
      <c r="IE6" s="279"/>
      <c r="IF6" s="27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  <c r="IR6" s="119"/>
      <c r="IS6" s="68" t="str">
        <f t="shared" ref="IS6:IS49" si="0">IF(P6="","",COUNTIF(R6:IR6,"0"))</f>
        <v/>
      </c>
      <c r="IT6" s="417" t="str">
        <f t="shared" ref="IT6:IT49" si="1">IF(P6="","",($IU$3-IS6))</f>
        <v/>
      </c>
      <c r="IU6" s="450"/>
    </row>
    <row r="7" spans="1:255" ht="21" x14ac:dyDescent="0.2">
      <c r="A7" s="68">
        <v>3</v>
      </c>
      <c r="B7" s="68" t="str">
        <f>IF(กรอกข้อมูลทั่วไป!S6=0,"",กรอกข้อมูลทั่วไป!S6)</f>
        <v/>
      </c>
      <c r="C7" s="460" t="str">
        <f>IF(กรอกข้อมูลทั่วไป!T6=0,"",กรอกข้อมูลทั่วไป!T6)</f>
        <v/>
      </c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2"/>
      <c r="P7" s="457" t="str">
        <f>IF(กรอกข้อมูลทั่วไป!U6=0,"",กรอกข้อมูลทั่วไป!U6)</f>
        <v/>
      </c>
      <c r="Q7" s="458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>
        <v>3</v>
      </c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>
        <v>3</v>
      </c>
      <c r="BW7" s="279"/>
      <c r="BX7" s="279"/>
      <c r="BY7" s="279"/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79"/>
      <c r="CS7" s="279"/>
      <c r="CT7" s="279"/>
      <c r="CU7" s="279"/>
      <c r="CV7" s="279"/>
      <c r="CW7" s="279"/>
      <c r="CX7" s="279"/>
      <c r="CY7" s="279"/>
      <c r="CZ7" s="279"/>
      <c r="DA7" s="279"/>
      <c r="DB7" s="279"/>
      <c r="DC7" s="279"/>
      <c r="DD7" s="279"/>
      <c r="DE7" s="279"/>
      <c r="DF7" s="279"/>
      <c r="DG7" s="279"/>
      <c r="DH7" s="279"/>
      <c r="DI7" s="279"/>
      <c r="DJ7" s="279"/>
      <c r="DK7" s="279"/>
      <c r="DL7" s="279"/>
      <c r="DM7" s="279"/>
      <c r="DN7" s="279"/>
      <c r="DO7" s="279"/>
      <c r="DP7" s="279">
        <v>3</v>
      </c>
      <c r="DQ7" s="279"/>
      <c r="DR7" s="279"/>
      <c r="DS7" s="279"/>
      <c r="DT7" s="279"/>
      <c r="DU7" s="279"/>
      <c r="DV7" s="279"/>
      <c r="DW7" s="279"/>
      <c r="DX7" s="279"/>
      <c r="DY7" s="279"/>
      <c r="DZ7" s="279"/>
      <c r="EA7" s="279"/>
      <c r="EB7" s="279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79"/>
      <c r="EQ7" s="279"/>
      <c r="ER7" s="279"/>
      <c r="ES7" s="279"/>
      <c r="ET7" s="279"/>
      <c r="EU7" s="279"/>
      <c r="EV7" s="279"/>
      <c r="EW7" s="279"/>
      <c r="EX7" s="279"/>
      <c r="EY7" s="279"/>
      <c r="EZ7" s="279"/>
      <c r="FA7" s="279"/>
      <c r="FB7" s="279"/>
      <c r="FC7" s="279"/>
      <c r="FD7" s="279"/>
      <c r="FE7" s="279"/>
      <c r="FF7" s="279"/>
      <c r="FG7" s="279"/>
      <c r="FH7" s="279"/>
      <c r="FI7" s="279"/>
      <c r="FJ7" s="279">
        <v>3</v>
      </c>
      <c r="FK7" s="279"/>
      <c r="FL7" s="279"/>
      <c r="FM7" s="279"/>
      <c r="FN7" s="279"/>
      <c r="FO7" s="279"/>
      <c r="FP7" s="279"/>
      <c r="FQ7" s="279"/>
      <c r="FR7" s="279"/>
      <c r="FS7" s="279"/>
      <c r="FT7" s="279"/>
      <c r="FU7" s="279"/>
      <c r="FV7" s="279"/>
      <c r="FW7" s="279"/>
      <c r="FX7" s="279"/>
      <c r="FY7" s="279"/>
      <c r="FZ7" s="279"/>
      <c r="GA7" s="279"/>
      <c r="GB7" s="279"/>
      <c r="GC7" s="279"/>
      <c r="GD7" s="279"/>
      <c r="GE7" s="279"/>
      <c r="GF7" s="279"/>
      <c r="GG7" s="279"/>
      <c r="GH7" s="279"/>
      <c r="GI7" s="279"/>
      <c r="GJ7" s="279"/>
      <c r="GK7" s="279"/>
      <c r="GL7" s="279"/>
      <c r="GM7" s="279"/>
      <c r="GN7" s="279"/>
      <c r="GO7" s="279"/>
      <c r="GP7" s="279"/>
      <c r="GQ7" s="279"/>
      <c r="GR7" s="279"/>
      <c r="GS7" s="279"/>
      <c r="GT7" s="279"/>
      <c r="GU7" s="279"/>
      <c r="GV7" s="279"/>
      <c r="GW7" s="279"/>
      <c r="GX7" s="279"/>
      <c r="GY7" s="279"/>
      <c r="GZ7" s="279"/>
      <c r="HA7" s="279"/>
      <c r="HB7" s="279"/>
      <c r="HC7" s="279"/>
      <c r="HD7" s="279">
        <v>3</v>
      </c>
      <c r="HE7" s="279"/>
      <c r="HF7" s="279"/>
      <c r="HG7" s="279"/>
      <c r="HH7" s="279"/>
      <c r="HI7" s="279"/>
      <c r="HJ7" s="279"/>
      <c r="HK7" s="279"/>
      <c r="HL7" s="279"/>
      <c r="HM7" s="279"/>
      <c r="HN7" s="279"/>
      <c r="HO7" s="279"/>
      <c r="HP7" s="279"/>
      <c r="HQ7" s="279"/>
      <c r="HR7" s="279"/>
      <c r="HS7" s="279"/>
      <c r="HT7" s="279"/>
      <c r="HU7" s="279"/>
      <c r="HV7" s="279"/>
      <c r="HW7" s="279"/>
      <c r="HX7" s="279"/>
      <c r="HY7" s="279"/>
      <c r="HZ7" s="279"/>
      <c r="IA7" s="279"/>
      <c r="IB7" s="279"/>
      <c r="IC7" s="279"/>
      <c r="ID7" s="279"/>
      <c r="IE7" s="279"/>
      <c r="IF7" s="27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68" t="str">
        <f t="shared" si="0"/>
        <v/>
      </c>
      <c r="IT7" s="417" t="str">
        <f t="shared" si="1"/>
        <v/>
      </c>
      <c r="IU7" s="450"/>
    </row>
    <row r="8" spans="1:255" ht="21" x14ac:dyDescent="0.2">
      <c r="A8" s="68">
        <v>4</v>
      </c>
      <c r="B8" s="68" t="str">
        <f>IF(กรอกข้อมูลทั่วไป!S7=0,"",กรอกข้อมูลทั่วไป!S7)</f>
        <v/>
      </c>
      <c r="C8" s="460" t="str">
        <f>IF(กรอกข้อมูลทั่วไป!T7=0,"",กรอกข้อมูลทั่วไป!T7)</f>
        <v/>
      </c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2"/>
      <c r="P8" s="457" t="str">
        <f>IF(กรอกข้อมูลทั่วไป!U7=0,"",กรอกข้อมูลทั่วไป!U7)</f>
        <v/>
      </c>
      <c r="Q8" s="458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>
        <v>4</v>
      </c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>
        <v>4</v>
      </c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79"/>
      <c r="CY8" s="279"/>
      <c r="CZ8" s="279"/>
      <c r="DA8" s="279"/>
      <c r="DB8" s="279"/>
      <c r="DC8" s="279"/>
      <c r="DD8" s="279"/>
      <c r="DE8" s="279"/>
      <c r="DF8" s="279"/>
      <c r="DG8" s="279"/>
      <c r="DH8" s="279"/>
      <c r="DI8" s="279"/>
      <c r="DJ8" s="279"/>
      <c r="DK8" s="279"/>
      <c r="DL8" s="279"/>
      <c r="DM8" s="279"/>
      <c r="DN8" s="279"/>
      <c r="DO8" s="279"/>
      <c r="DP8" s="279">
        <v>4</v>
      </c>
      <c r="DQ8" s="279"/>
      <c r="DR8" s="279"/>
      <c r="DS8" s="279"/>
      <c r="DT8" s="279"/>
      <c r="DU8" s="279"/>
      <c r="DV8" s="279"/>
      <c r="DW8" s="279"/>
      <c r="DX8" s="279"/>
      <c r="DY8" s="279"/>
      <c r="DZ8" s="279"/>
      <c r="EA8" s="279"/>
      <c r="EB8" s="279"/>
      <c r="EC8" s="279"/>
      <c r="ED8" s="279"/>
      <c r="EE8" s="279"/>
      <c r="EF8" s="279"/>
      <c r="EG8" s="279"/>
      <c r="EH8" s="279"/>
      <c r="EI8" s="279"/>
      <c r="EJ8" s="279"/>
      <c r="EK8" s="279"/>
      <c r="EL8" s="279"/>
      <c r="EM8" s="279"/>
      <c r="EN8" s="279"/>
      <c r="EO8" s="279"/>
      <c r="EP8" s="279"/>
      <c r="EQ8" s="279"/>
      <c r="ER8" s="279"/>
      <c r="ES8" s="279"/>
      <c r="ET8" s="279"/>
      <c r="EU8" s="279"/>
      <c r="EV8" s="279"/>
      <c r="EW8" s="279"/>
      <c r="EX8" s="279"/>
      <c r="EY8" s="279"/>
      <c r="EZ8" s="279"/>
      <c r="FA8" s="279"/>
      <c r="FB8" s="279"/>
      <c r="FC8" s="279"/>
      <c r="FD8" s="279"/>
      <c r="FE8" s="279"/>
      <c r="FF8" s="279"/>
      <c r="FG8" s="279"/>
      <c r="FH8" s="279"/>
      <c r="FI8" s="279"/>
      <c r="FJ8" s="279">
        <v>4</v>
      </c>
      <c r="FK8" s="279"/>
      <c r="FL8" s="279"/>
      <c r="FM8" s="279"/>
      <c r="FN8" s="279"/>
      <c r="FO8" s="279"/>
      <c r="FP8" s="279"/>
      <c r="FQ8" s="279"/>
      <c r="FR8" s="279"/>
      <c r="FS8" s="279"/>
      <c r="FT8" s="279"/>
      <c r="FU8" s="279"/>
      <c r="FV8" s="279"/>
      <c r="FW8" s="279"/>
      <c r="FX8" s="279"/>
      <c r="FY8" s="279"/>
      <c r="FZ8" s="279"/>
      <c r="GA8" s="279"/>
      <c r="GB8" s="279"/>
      <c r="GC8" s="279"/>
      <c r="GD8" s="279"/>
      <c r="GE8" s="279"/>
      <c r="GF8" s="279"/>
      <c r="GG8" s="279"/>
      <c r="GH8" s="279"/>
      <c r="GI8" s="279"/>
      <c r="GJ8" s="279"/>
      <c r="GK8" s="279"/>
      <c r="GL8" s="279"/>
      <c r="GM8" s="279"/>
      <c r="GN8" s="279"/>
      <c r="GO8" s="279"/>
      <c r="GP8" s="279"/>
      <c r="GQ8" s="279"/>
      <c r="GR8" s="279"/>
      <c r="GS8" s="279"/>
      <c r="GT8" s="279"/>
      <c r="GU8" s="279"/>
      <c r="GV8" s="279"/>
      <c r="GW8" s="279"/>
      <c r="GX8" s="279"/>
      <c r="GY8" s="279"/>
      <c r="GZ8" s="279"/>
      <c r="HA8" s="279"/>
      <c r="HB8" s="279"/>
      <c r="HC8" s="279"/>
      <c r="HD8" s="279">
        <v>4</v>
      </c>
      <c r="HE8" s="279"/>
      <c r="HF8" s="279"/>
      <c r="HG8" s="279"/>
      <c r="HH8" s="279"/>
      <c r="HI8" s="279"/>
      <c r="HJ8" s="279"/>
      <c r="HK8" s="279"/>
      <c r="HL8" s="279"/>
      <c r="HM8" s="279"/>
      <c r="HN8" s="279"/>
      <c r="HO8" s="279"/>
      <c r="HP8" s="279"/>
      <c r="HQ8" s="279"/>
      <c r="HR8" s="279"/>
      <c r="HS8" s="279"/>
      <c r="HT8" s="279"/>
      <c r="HU8" s="279"/>
      <c r="HV8" s="279"/>
      <c r="HW8" s="279"/>
      <c r="HX8" s="279"/>
      <c r="HY8" s="279"/>
      <c r="HZ8" s="279"/>
      <c r="IA8" s="279"/>
      <c r="IB8" s="279"/>
      <c r="IC8" s="279"/>
      <c r="ID8" s="279"/>
      <c r="IE8" s="279"/>
      <c r="IF8" s="27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68" t="str">
        <f t="shared" si="0"/>
        <v/>
      </c>
      <c r="IT8" s="417" t="str">
        <f t="shared" si="1"/>
        <v/>
      </c>
      <c r="IU8" s="450"/>
    </row>
    <row r="9" spans="1:255" ht="21" x14ac:dyDescent="0.2">
      <c r="A9" s="68">
        <v>5</v>
      </c>
      <c r="B9" s="68" t="str">
        <f>IF(กรอกข้อมูลทั่วไป!S8=0,"",กรอกข้อมูลทั่วไป!S8)</f>
        <v/>
      </c>
      <c r="C9" s="460" t="str">
        <f>IF(กรอกข้อมูลทั่วไป!T8=0,"",กรอกข้อมูลทั่วไป!T8)</f>
        <v/>
      </c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2"/>
      <c r="P9" s="457" t="str">
        <f>IF(กรอกข้อมูลทั่วไป!U8=0,"",กรอกข้อมูลทั่วไป!U8)</f>
        <v/>
      </c>
      <c r="Q9" s="458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>
        <v>5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>
        <v>5</v>
      </c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>
        <v>5</v>
      </c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>
        <v>5</v>
      </c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>
        <v>5</v>
      </c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68" t="str">
        <f t="shared" si="0"/>
        <v/>
      </c>
      <c r="IT9" s="417" t="str">
        <f t="shared" si="1"/>
        <v/>
      </c>
      <c r="IU9" s="450"/>
    </row>
    <row r="10" spans="1:255" ht="21" x14ac:dyDescent="0.2">
      <c r="A10" s="68">
        <v>6</v>
      </c>
      <c r="B10" s="68" t="str">
        <f>IF(กรอกข้อมูลทั่วไป!S9=0,"",กรอกข้อมูลทั่วไป!S9)</f>
        <v/>
      </c>
      <c r="C10" s="460" t="str">
        <f>IF(กรอกข้อมูลทั่วไป!T9=0,"",กรอกข้อมูลทั่วไป!T9)</f>
        <v/>
      </c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2"/>
      <c r="P10" s="457" t="str">
        <f>IF(กรอกข้อมูลทั่วไป!U9=0,"",กรอกข้อมูลทั่วไป!U9)</f>
        <v/>
      </c>
      <c r="Q10" s="458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>
        <v>6</v>
      </c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>
        <v>6</v>
      </c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>
        <v>6</v>
      </c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>
        <v>6</v>
      </c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>
        <v>6</v>
      </c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68" t="str">
        <f t="shared" si="0"/>
        <v/>
      </c>
      <c r="IT10" s="417" t="str">
        <f t="shared" si="1"/>
        <v/>
      </c>
      <c r="IU10" s="450"/>
    </row>
    <row r="11" spans="1:255" ht="21" x14ac:dyDescent="0.2">
      <c r="A11" s="68">
        <v>7</v>
      </c>
      <c r="B11" s="68" t="str">
        <f>IF(กรอกข้อมูลทั่วไป!S10=0,"",กรอกข้อมูลทั่วไป!S10)</f>
        <v/>
      </c>
      <c r="C11" s="460" t="str">
        <f>IF(กรอกข้อมูลทั่วไป!T10=0,"",กรอกข้อมูลทั่วไป!T10)</f>
        <v/>
      </c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2"/>
      <c r="P11" s="457" t="str">
        <f>IF(กรอกข้อมูลทั่วไป!U10=0,"",กรอกข้อมูลทั่วไป!U10)</f>
        <v/>
      </c>
      <c r="Q11" s="458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>
        <v>7</v>
      </c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>
        <v>7</v>
      </c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>
        <v>7</v>
      </c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>
        <v>7</v>
      </c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>
        <v>7</v>
      </c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68" t="str">
        <f t="shared" si="0"/>
        <v/>
      </c>
      <c r="IT11" s="417" t="str">
        <f t="shared" si="1"/>
        <v/>
      </c>
      <c r="IU11" s="450"/>
    </row>
    <row r="12" spans="1:255" ht="21" x14ac:dyDescent="0.2">
      <c r="A12" s="68">
        <v>8</v>
      </c>
      <c r="B12" s="68" t="str">
        <f>IF(กรอกข้อมูลทั่วไป!S11=0,"",กรอกข้อมูลทั่วไป!S11)</f>
        <v/>
      </c>
      <c r="C12" s="460" t="str">
        <f>IF(กรอกข้อมูลทั่วไป!T11=0,"",กรอกข้อมูลทั่วไป!T11)</f>
        <v/>
      </c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2"/>
      <c r="P12" s="457" t="str">
        <f>IF(กรอกข้อมูลทั่วไป!U11=0,"",กรอกข้อมูลทั่วไป!U11)</f>
        <v/>
      </c>
      <c r="Q12" s="458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>
        <v>8</v>
      </c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>
        <v>8</v>
      </c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>
        <v>8</v>
      </c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>
        <v>8</v>
      </c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>
        <v>8</v>
      </c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68" t="str">
        <f t="shared" si="0"/>
        <v/>
      </c>
      <c r="IT12" s="417" t="str">
        <f t="shared" si="1"/>
        <v/>
      </c>
      <c r="IU12" s="450"/>
    </row>
    <row r="13" spans="1:255" ht="21" x14ac:dyDescent="0.2">
      <c r="A13" s="68">
        <v>9</v>
      </c>
      <c r="B13" s="68" t="str">
        <f>IF(กรอกข้อมูลทั่วไป!S12=0,"",กรอกข้อมูลทั่วไป!S12)</f>
        <v/>
      </c>
      <c r="C13" s="460" t="str">
        <f>IF(กรอกข้อมูลทั่วไป!T12=0,"",กรอกข้อมูลทั่วไป!T12)</f>
        <v/>
      </c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2"/>
      <c r="P13" s="457" t="str">
        <f>IF(กรอกข้อมูลทั่วไป!U12=0,"",กรอกข้อมูลทั่วไป!U12)</f>
        <v/>
      </c>
      <c r="Q13" s="458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>
        <v>9</v>
      </c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>
        <v>9</v>
      </c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>
        <v>9</v>
      </c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>
        <v>9</v>
      </c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>
        <v>9</v>
      </c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68" t="str">
        <f t="shared" si="0"/>
        <v/>
      </c>
      <c r="IT13" s="417" t="str">
        <f t="shared" si="1"/>
        <v/>
      </c>
      <c r="IU13" s="450"/>
    </row>
    <row r="14" spans="1:255" ht="21" x14ac:dyDescent="0.2">
      <c r="A14" s="68">
        <v>10</v>
      </c>
      <c r="B14" s="68" t="str">
        <f>IF(กรอกข้อมูลทั่วไป!S13=0,"",กรอกข้อมูลทั่วไป!S13)</f>
        <v/>
      </c>
      <c r="C14" s="460" t="str">
        <f>IF(กรอกข้อมูลทั่วไป!T13=0,"",กรอกข้อมูลทั่วไป!T13)</f>
        <v/>
      </c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2"/>
      <c r="P14" s="457" t="str">
        <f>IF(กรอกข้อมูลทั่วไป!U13=0,"",กรอกข้อมูลทั่วไป!U13)</f>
        <v/>
      </c>
      <c r="Q14" s="458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>
        <v>10</v>
      </c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>
        <v>10</v>
      </c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>
        <v>10</v>
      </c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>
        <v>10</v>
      </c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>
        <v>10</v>
      </c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68" t="str">
        <f t="shared" si="0"/>
        <v/>
      </c>
      <c r="IT14" s="417" t="str">
        <f t="shared" si="1"/>
        <v/>
      </c>
      <c r="IU14" s="450"/>
    </row>
    <row r="15" spans="1:255" ht="21" x14ac:dyDescent="0.2">
      <c r="A15" s="68">
        <v>11</v>
      </c>
      <c r="B15" s="68" t="str">
        <f>IF(กรอกข้อมูลทั่วไป!S14=0,"",กรอกข้อมูลทั่วไป!S14)</f>
        <v/>
      </c>
      <c r="C15" s="460" t="str">
        <f>IF(กรอกข้อมูลทั่วไป!T14=0,"",กรอกข้อมูลทั่วไป!T14)</f>
        <v/>
      </c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2"/>
      <c r="P15" s="457" t="str">
        <f>IF(กรอกข้อมูลทั่วไป!U14=0,"",กรอกข้อมูลทั่วไป!U14)</f>
        <v/>
      </c>
      <c r="Q15" s="458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>
        <v>11</v>
      </c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>
        <v>11</v>
      </c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>
        <v>11</v>
      </c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>
        <v>11</v>
      </c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>
        <v>11</v>
      </c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68" t="str">
        <f t="shared" si="0"/>
        <v/>
      </c>
      <c r="IT15" s="417" t="str">
        <f t="shared" si="1"/>
        <v/>
      </c>
      <c r="IU15" s="450"/>
    </row>
    <row r="16" spans="1:255" ht="21" x14ac:dyDescent="0.2">
      <c r="A16" s="68">
        <v>12</v>
      </c>
      <c r="B16" s="68" t="str">
        <f>IF(กรอกข้อมูลทั่วไป!S15=0,"",กรอกข้อมูลทั่วไป!S15)</f>
        <v/>
      </c>
      <c r="C16" s="460" t="str">
        <f>IF(กรอกข้อมูลทั่วไป!T15=0,"",กรอกข้อมูลทั่วไป!T15)</f>
        <v/>
      </c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2"/>
      <c r="P16" s="457" t="str">
        <f>IF(กรอกข้อมูลทั่วไป!U15=0,"",กรอกข้อมูลทั่วไป!U15)</f>
        <v/>
      </c>
      <c r="Q16" s="458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>
        <v>12</v>
      </c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>
        <v>12</v>
      </c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>
        <v>12</v>
      </c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>
        <v>12</v>
      </c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>
        <v>12</v>
      </c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68" t="str">
        <f t="shared" si="0"/>
        <v/>
      </c>
      <c r="IT16" s="417" t="str">
        <f t="shared" si="1"/>
        <v/>
      </c>
      <c r="IU16" s="450"/>
    </row>
    <row r="17" spans="1:255" ht="21" x14ac:dyDescent="0.2">
      <c r="A17" s="68">
        <v>13</v>
      </c>
      <c r="B17" s="68" t="str">
        <f>IF(กรอกข้อมูลทั่วไป!S16=0,"",กรอกข้อมูลทั่วไป!S16)</f>
        <v/>
      </c>
      <c r="C17" s="460" t="str">
        <f>IF(กรอกข้อมูลทั่วไป!T16=0,"",กรอกข้อมูลทั่วไป!T16)</f>
        <v/>
      </c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2"/>
      <c r="P17" s="457" t="str">
        <f>IF(กรอกข้อมูลทั่วไป!U16=0,"",กรอกข้อมูลทั่วไป!U16)</f>
        <v/>
      </c>
      <c r="Q17" s="458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>
        <v>13</v>
      </c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>
        <v>13</v>
      </c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>
        <v>13</v>
      </c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>
        <v>13</v>
      </c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>
        <v>13</v>
      </c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  <c r="IR17" s="119"/>
      <c r="IS17" s="68" t="str">
        <f t="shared" si="0"/>
        <v/>
      </c>
      <c r="IT17" s="417" t="str">
        <f t="shared" si="1"/>
        <v/>
      </c>
      <c r="IU17" s="450"/>
    </row>
    <row r="18" spans="1:255" ht="21" x14ac:dyDescent="0.2">
      <c r="A18" s="68">
        <v>14</v>
      </c>
      <c r="B18" s="68" t="str">
        <f>IF(กรอกข้อมูลทั่วไป!S17=0,"",กรอกข้อมูลทั่วไป!S17)</f>
        <v/>
      </c>
      <c r="C18" s="460" t="str">
        <f>IF(กรอกข้อมูลทั่วไป!T17=0,"",กรอกข้อมูลทั่วไป!T17)</f>
        <v/>
      </c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2"/>
      <c r="P18" s="457" t="str">
        <f>IF(กรอกข้อมูลทั่วไป!U17=0,"",กรอกข้อมูลทั่วไป!U17)</f>
        <v/>
      </c>
      <c r="Q18" s="458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>
        <v>14</v>
      </c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>
        <v>14</v>
      </c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>
        <v>14</v>
      </c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>
        <v>14</v>
      </c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>
        <v>14</v>
      </c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  <c r="IR18" s="119"/>
      <c r="IS18" s="68" t="str">
        <f t="shared" si="0"/>
        <v/>
      </c>
      <c r="IT18" s="417" t="str">
        <f t="shared" si="1"/>
        <v/>
      </c>
      <c r="IU18" s="450"/>
    </row>
    <row r="19" spans="1:255" ht="21" x14ac:dyDescent="0.2">
      <c r="A19" s="68">
        <v>15</v>
      </c>
      <c r="B19" s="68" t="str">
        <f>IF(กรอกข้อมูลทั่วไป!S18=0,"",กรอกข้อมูลทั่วไป!S18)</f>
        <v/>
      </c>
      <c r="C19" s="460" t="str">
        <f>IF(กรอกข้อมูลทั่วไป!T18=0,"",กรอกข้อมูลทั่วไป!T18)</f>
        <v/>
      </c>
      <c r="D19" s="461"/>
      <c r="E19" s="461"/>
      <c r="F19" s="461"/>
      <c r="G19" s="461"/>
      <c r="H19" s="461"/>
      <c r="I19" s="461"/>
      <c r="J19" s="461"/>
      <c r="K19" s="461"/>
      <c r="L19" s="461"/>
      <c r="M19" s="461"/>
      <c r="N19" s="461"/>
      <c r="O19" s="462"/>
      <c r="P19" s="457" t="str">
        <f>IF(กรอกข้อมูลทั่วไป!U18=0,"",กรอกข้อมูลทั่วไป!U18)</f>
        <v/>
      </c>
      <c r="Q19" s="458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>
        <v>15</v>
      </c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>
        <v>15</v>
      </c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>
        <v>15</v>
      </c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>
        <v>15</v>
      </c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>
        <v>15</v>
      </c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  <c r="IR19" s="119"/>
      <c r="IS19" s="68" t="str">
        <f t="shared" si="0"/>
        <v/>
      </c>
      <c r="IT19" s="417" t="str">
        <f t="shared" si="1"/>
        <v/>
      </c>
      <c r="IU19" s="450"/>
    </row>
    <row r="20" spans="1:255" ht="21" x14ac:dyDescent="0.2">
      <c r="A20" s="68">
        <v>16</v>
      </c>
      <c r="B20" s="68" t="str">
        <f>IF(กรอกข้อมูลทั่วไป!S19=0,"",กรอกข้อมูลทั่วไป!S19)</f>
        <v/>
      </c>
      <c r="C20" s="460" t="str">
        <f>IF(กรอกข้อมูลทั่วไป!T19=0,"",กรอกข้อมูลทั่วไป!T19)</f>
        <v/>
      </c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462"/>
      <c r="P20" s="457" t="str">
        <f>IF(กรอกข้อมูลทั่วไป!U19=0,"",กรอกข้อมูลทั่วไป!U19)</f>
        <v/>
      </c>
      <c r="Q20" s="458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>
        <v>16</v>
      </c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>
        <v>16</v>
      </c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>
        <v>16</v>
      </c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>
        <v>16</v>
      </c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>
        <v>16</v>
      </c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  <c r="IR20" s="119"/>
      <c r="IS20" s="68" t="str">
        <f t="shared" si="0"/>
        <v/>
      </c>
      <c r="IT20" s="417" t="str">
        <f t="shared" si="1"/>
        <v/>
      </c>
      <c r="IU20" s="450"/>
    </row>
    <row r="21" spans="1:255" ht="21" x14ac:dyDescent="0.2">
      <c r="A21" s="68">
        <v>17</v>
      </c>
      <c r="B21" s="68" t="str">
        <f>IF(กรอกข้อมูลทั่วไป!S20=0,"",กรอกข้อมูลทั่วไป!S20)</f>
        <v/>
      </c>
      <c r="C21" s="460" t="str">
        <f>IF(กรอกข้อมูลทั่วไป!T20=0,"",กรอกข้อมูลทั่วไป!T20)</f>
        <v/>
      </c>
      <c r="D21" s="461"/>
      <c r="E21" s="461"/>
      <c r="F21" s="461"/>
      <c r="G21" s="461"/>
      <c r="H21" s="461"/>
      <c r="I21" s="461"/>
      <c r="J21" s="461"/>
      <c r="K21" s="461"/>
      <c r="L21" s="461"/>
      <c r="M21" s="461"/>
      <c r="N21" s="461"/>
      <c r="O21" s="462"/>
      <c r="P21" s="457" t="str">
        <f>IF(กรอกข้อมูลทั่วไป!U20=0,"",กรอกข้อมูลทั่วไป!U20)</f>
        <v/>
      </c>
      <c r="Q21" s="458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>
        <v>17</v>
      </c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>
        <v>17</v>
      </c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>
        <v>17</v>
      </c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>
        <v>17</v>
      </c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>
        <v>17</v>
      </c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  <c r="IR21" s="119"/>
      <c r="IS21" s="68" t="str">
        <f t="shared" si="0"/>
        <v/>
      </c>
      <c r="IT21" s="417" t="str">
        <f t="shared" si="1"/>
        <v/>
      </c>
      <c r="IU21" s="450"/>
    </row>
    <row r="22" spans="1:255" ht="21" x14ac:dyDescent="0.2">
      <c r="A22" s="68">
        <v>18</v>
      </c>
      <c r="B22" s="68" t="str">
        <f>IF(กรอกข้อมูลทั่วไป!S21=0,"",กรอกข้อมูลทั่วไป!S21)</f>
        <v/>
      </c>
      <c r="C22" s="460" t="str">
        <f>IF(กรอกข้อมูลทั่วไป!T21=0,"",กรอกข้อมูลทั่วไป!T21)</f>
        <v/>
      </c>
      <c r="D22" s="461"/>
      <c r="E22" s="461"/>
      <c r="F22" s="461"/>
      <c r="G22" s="461"/>
      <c r="H22" s="461"/>
      <c r="I22" s="461"/>
      <c r="J22" s="461"/>
      <c r="K22" s="461"/>
      <c r="L22" s="461"/>
      <c r="M22" s="461"/>
      <c r="N22" s="461"/>
      <c r="O22" s="462"/>
      <c r="P22" s="457" t="str">
        <f>IF(กรอกข้อมูลทั่วไป!U21=0,"",กรอกข้อมูลทั่วไป!U21)</f>
        <v/>
      </c>
      <c r="Q22" s="458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>
        <v>18</v>
      </c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>
        <v>18</v>
      </c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>
        <v>18</v>
      </c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>
        <v>18</v>
      </c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>
        <v>18</v>
      </c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  <c r="IR22" s="119"/>
      <c r="IS22" s="68" t="str">
        <f t="shared" si="0"/>
        <v/>
      </c>
      <c r="IT22" s="417" t="str">
        <f t="shared" si="1"/>
        <v/>
      </c>
      <c r="IU22" s="450"/>
    </row>
    <row r="23" spans="1:255" ht="21" x14ac:dyDescent="0.2">
      <c r="A23" s="68">
        <v>19</v>
      </c>
      <c r="B23" s="68" t="str">
        <f>IF(กรอกข้อมูลทั่วไป!S22=0,"",กรอกข้อมูลทั่วไป!S22)</f>
        <v/>
      </c>
      <c r="C23" s="460" t="str">
        <f>IF(กรอกข้อมูลทั่วไป!T22=0,"",กรอกข้อมูลทั่วไป!T22)</f>
        <v/>
      </c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2"/>
      <c r="P23" s="457" t="str">
        <f>IF(กรอกข้อมูลทั่วไป!U22=0,"",กรอกข้อมูลทั่วไป!U22)</f>
        <v/>
      </c>
      <c r="Q23" s="458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>
        <v>19</v>
      </c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>
        <v>19</v>
      </c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>
        <v>19</v>
      </c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>
        <v>19</v>
      </c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>
        <v>19</v>
      </c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  <c r="IR23" s="119"/>
      <c r="IS23" s="68" t="str">
        <f t="shared" si="0"/>
        <v/>
      </c>
      <c r="IT23" s="417" t="str">
        <f t="shared" si="1"/>
        <v/>
      </c>
      <c r="IU23" s="450"/>
    </row>
    <row r="24" spans="1:255" ht="21" x14ac:dyDescent="0.2">
      <c r="A24" s="68">
        <v>20</v>
      </c>
      <c r="B24" s="68" t="str">
        <f>IF(กรอกข้อมูลทั่วไป!S23=0,"",กรอกข้อมูลทั่วไป!S23)</f>
        <v/>
      </c>
      <c r="C24" s="460" t="str">
        <f>IF(กรอกข้อมูลทั่วไป!T23=0,"",กรอกข้อมูลทั่วไป!T23)</f>
        <v/>
      </c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2"/>
      <c r="P24" s="457" t="str">
        <f>IF(กรอกข้อมูลทั่วไป!U23=0,"",กรอกข้อมูลทั่วไป!U23)</f>
        <v/>
      </c>
      <c r="Q24" s="458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>
        <v>20</v>
      </c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>
        <v>20</v>
      </c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>
        <v>20</v>
      </c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>
        <v>20</v>
      </c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>
        <v>20</v>
      </c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  <c r="IR24" s="119"/>
      <c r="IS24" s="68" t="str">
        <f t="shared" si="0"/>
        <v/>
      </c>
      <c r="IT24" s="417" t="str">
        <f t="shared" si="1"/>
        <v/>
      </c>
      <c r="IU24" s="450"/>
    </row>
    <row r="25" spans="1:255" ht="21" x14ac:dyDescent="0.2">
      <c r="A25" s="68">
        <v>21</v>
      </c>
      <c r="B25" s="68" t="str">
        <f>IF(กรอกข้อมูลทั่วไป!S24=0,"",กรอกข้อมูลทั่วไป!S24)</f>
        <v/>
      </c>
      <c r="C25" s="460" t="str">
        <f>IF(กรอกข้อมูลทั่วไป!T24=0,"",กรอกข้อมูลทั่วไป!T24)</f>
        <v/>
      </c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1"/>
      <c r="O25" s="462"/>
      <c r="P25" s="457" t="str">
        <f>IF(กรอกข้อมูลทั่วไป!U24=0,"",กรอกข้อมูลทั่วไป!U24)</f>
        <v/>
      </c>
      <c r="Q25" s="458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>
        <v>21</v>
      </c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>
        <v>21</v>
      </c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>
        <v>21</v>
      </c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>
        <v>21</v>
      </c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>
        <v>21</v>
      </c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68" t="str">
        <f t="shared" si="0"/>
        <v/>
      </c>
      <c r="IT25" s="417" t="str">
        <f t="shared" si="1"/>
        <v/>
      </c>
      <c r="IU25" s="450"/>
    </row>
    <row r="26" spans="1:255" ht="21" x14ac:dyDescent="0.2">
      <c r="A26" s="68">
        <v>22</v>
      </c>
      <c r="B26" s="68" t="str">
        <f>IF(กรอกข้อมูลทั่วไป!S25=0,"",กรอกข้อมูลทั่วไป!S25)</f>
        <v/>
      </c>
      <c r="C26" s="460" t="str">
        <f>IF(กรอกข้อมูลทั่วไป!T25=0,"",กรอกข้อมูลทั่วไป!T25)</f>
        <v/>
      </c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462"/>
      <c r="P26" s="457" t="str">
        <f>IF(กรอกข้อมูลทั่วไป!U25=0,"",กรอกข้อมูลทั่วไป!U25)</f>
        <v/>
      </c>
      <c r="Q26" s="458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>
        <v>22</v>
      </c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>
        <v>22</v>
      </c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>
        <v>22</v>
      </c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>
        <v>22</v>
      </c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>
        <v>22</v>
      </c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  <c r="IR26" s="119"/>
      <c r="IS26" s="68" t="str">
        <f t="shared" si="0"/>
        <v/>
      </c>
      <c r="IT26" s="417" t="str">
        <f t="shared" si="1"/>
        <v/>
      </c>
      <c r="IU26" s="450"/>
    </row>
    <row r="27" spans="1:255" ht="21" x14ac:dyDescent="0.2">
      <c r="A27" s="68">
        <v>23</v>
      </c>
      <c r="B27" s="68" t="str">
        <f>IF(กรอกข้อมูลทั่วไป!S26=0,"",กรอกข้อมูลทั่วไป!S26)</f>
        <v/>
      </c>
      <c r="C27" s="460" t="str">
        <f>IF(กรอกข้อมูลทั่วไป!T26=0,"",กรอกข้อมูลทั่วไป!T26)</f>
        <v/>
      </c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2"/>
      <c r="P27" s="457" t="str">
        <f>IF(กรอกข้อมูลทั่วไป!U26=0,"",กรอกข้อมูลทั่วไป!U26)</f>
        <v/>
      </c>
      <c r="Q27" s="458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>
        <v>23</v>
      </c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>
        <v>23</v>
      </c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>
        <v>23</v>
      </c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>
        <v>23</v>
      </c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>
        <v>23</v>
      </c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  <c r="IR27" s="119"/>
      <c r="IS27" s="68" t="str">
        <f t="shared" si="0"/>
        <v/>
      </c>
      <c r="IT27" s="417" t="str">
        <f t="shared" si="1"/>
        <v/>
      </c>
      <c r="IU27" s="450"/>
    </row>
    <row r="28" spans="1:255" ht="21" x14ac:dyDescent="0.2">
      <c r="A28" s="68">
        <v>24</v>
      </c>
      <c r="B28" s="68" t="str">
        <f>IF(กรอกข้อมูลทั่วไป!S27=0,"",กรอกข้อมูลทั่วไป!S27)</f>
        <v/>
      </c>
      <c r="C28" s="460" t="str">
        <f>IF(กรอกข้อมูลทั่วไป!T27=0,"",กรอกข้อมูลทั่วไป!T27)</f>
        <v/>
      </c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2"/>
      <c r="P28" s="457" t="str">
        <f>IF(กรอกข้อมูลทั่วไป!U27=0,"",กรอกข้อมูลทั่วไป!U27)</f>
        <v/>
      </c>
      <c r="Q28" s="458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>
        <v>24</v>
      </c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>
        <v>24</v>
      </c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>
        <v>24</v>
      </c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>
        <v>24</v>
      </c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>
        <v>24</v>
      </c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19"/>
      <c r="IP28" s="119"/>
      <c r="IQ28" s="119"/>
      <c r="IR28" s="119"/>
      <c r="IS28" s="68" t="str">
        <f t="shared" si="0"/>
        <v/>
      </c>
      <c r="IT28" s="417" t="str">
        <f t="shared" si="1"/>
        <v/>
      </c>
      <c r="IU28" s="450"/>
    </row>
    <row r="29" spans="1:255" ht="21" x14ac:dyDescent="0.2">
      <c r="A29" s="68">
        <v>25</v>
      </c>
      <c r="B29" s="68" t="str">
        <f>IF(กรอกข้อมูลทั่วไป!S28=0,"",กรอกข้อมูลทั่วไป!S28)</f>
        <v/>
      </c>
      <c r="C29" s="460" t="str">
        <f>IF(กรอกข้อมูลทั่วไป!T28=0,"",กรอกข้อมูลทั่วไป!T28)</f>
        <v/>
      </c>
      <c r="D29" s="461"/>
      <c r="E29" s="461"/>
      <c r="F29" s="461"/>
      <c r="G29" s="461"/>
      <c r="H29" s="461"/>
      <c r="I29" s="461"/>
      <c r="J29" s="461"/>
      <c r="K29" s="461"/>
      <c r="L29" s="461"/>
      <c r="M29" s="461"/>
      <c r="N29" s="461"/>
      <c r="O29" s="462"/>
      <c r="P29" s="457" t="str">
        <f>IF(กรอกข้อมูลทั่วไป!U28=0,"",กรอกข้อมูลทั่วไป!U28)</f>
        <v/>
      </c>
      <c r="Q29" s="458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>
        <v>25</v>
      </c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>
        <v>25</v>
      </c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>
        <v>25</v>
      </c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>
        <v>25</v>
      </c>
      <c r="FK29" s="119"/>
      <c r="FL29" s="119"/>
      <c r="FM29" s="119"/>
      <c r="FN29" s="119"/>
      <c r="FO29" s="119"/>
      <c r="FP29" s="119"/>
      <c r="FQ29" s="119"/>
      <c r="FR29" s="119"/>
      <c r="FS29" s="119"/>
      <c r="FT29" s="119"/>
      <c r="FU29" s="119"/>
      <c r="FV29" s="119"/>
      <c r="FW29" s="119"/>
      <c r="FX29" s="119"/>
      <c r="FY29" s="119"/>
      <c r="FZ29" s="119"/>
      <c r="GA29" s="119"/>
      <c r="GB29" s="119"/>
      <c r="GC29" s="119"/>
      <c r="GD29" s="119"/>
      <c r="GE29" s="119"/>
      <c r="GF29" s="119"/>
      <c r="GG29" s="119"/>
      <c r="GH29" s="119"/>
      <c r="GI29" s="119"/>
      <c r="GJ29" s="119"/>
      <c r="GK29" s="119"/>
      <c r="GL29" s="119"/>
      <c r="GM29" s="119"/>
      <c r="GN29" s="119"/>
      <c r="GO29" s="119"/>
      <c r="GP29" s="119"/>
      <c r="GQ29" s="119"/>
      <c r="GR29" s="119"/>
      <c r="GS29" s="119"/>
      <c r="GT29" s="119"/>
      <c r="GU29" s="119"/>
      <c r="GV29" s="119"/>
      <c r="GW29" s="119"/>
      <c r="GX29" s="119"/>
      <c r="GY29" s="119"/>
      <c r="GZ29" s="119"/>
      <c r="HA29" s="119"/>
      <c r="HB29" s="119"/>
      <c r="HC29" s="119"/>
      <c r="HD29" s="119">
        <v>25</v>
      </c>
      <c r="HE29" s="119"/>
      <c r="HF29" s="119"/>
      <c r="HG29" s="119"/>
      <c r="HH29" s="119"/>
      <c r="HI29" s="119"/>
      <c r="HJ29" s="119"/>
      <c r="HK29" s="119"/>
      <c r="HL29" s="119"/>
      <c r="HM29" s="119"/>
      <c r="HN29" s="119"/>
      <c r="HO29" s="119"/>
      <c r="HP29" s="119"/>
      <c r="HQ29" s="119"/>
      <c r="HR29" s="119"/>
      <c r="HS29" s="119"/>
      <c r="HT29" s="119"/>
      <c r="HU29" s="119"/>
      <c r="HV29" s="119"/>
      <c r="HW29" s="119"/>
      <c r="HX29" s="119"/>
      <c r="HY29" s="119"/>
      <c r="HZ29" s="119"/>
      <c r="IA29" s="119"/>
      <c r="IB29" s="119"/>
      <c r="IC29" s="119"/>
      <c r="ID29" s="119"/>
      <c r="IE29" s="119"/>
      <c r="IF29" s="119"/>
      <c r="IG29" s="119"/>
      <c r="IH29" s="119"/>
      <c r="II29" s="119"/>
      <c r="IJ29" s="119"/>
      <c r="IK29" s="119"/>
      <c r="IL29" s="119"/>
      <c r="IM29" s="119"/>
      <c r="IN29" s="119"/>
      <c r="IO29" s="119"/>
      <c r="IP29" s="119"/>
      <c r="IQ29" s="119"/>
      <c r="IR29" s="119"/>
      <c r="IS29" s="68" t="str">
        <f t="shared" si="0"/>
        <v/>
      </c>
      <c r="IT29" s="417" t="str">
        <f t="shared" si="1"/>
        <v/>
      </c>
      <c r="IU29" s="450"/>
    </row>
    <row r="30" spans="1:255" ht="21" x14ac:dyDescent="0.2">
      <c r="A30" s="68">
        <v>26</v>
      </c>
      <c r="B30" s="68" t="str">
        <f>IF(กรอกข้อมูลทั่วไป!S29=0,"",กรอกข้อมูลทั่วไป!S29)</f>
        <v/>
      </c>
      <c r="C30" s="460" t="str">
        <f>IF(กรอกข้อมูลทั่วไป!T29=0,"",กรอกข้อมูลทั่วไป!T29)</f>
        <v/>
      </c>
      <c r="D30" s="461"/>
      <c r="E30" s="461"/>
      <c r="F30" s="461"/>
      <c r="G30" s="461"/>
      <c r="H30" s="461"/>
      <c r="I30" s="461"/>
      <c r="J30" s="461"/>
      <c r="K30" s="461"/>
      <c r="L30" s="461"/>
      <c r="M30" s="461"/>
      <c r="N30" s="461"/>
      <c r="O30" s="462"/>
      <c r="P30" s="457" t="str">
        <f>IF(กรอกข้อมูลทั่วไป!U29=0,"",กรอกข้อมูลทั่วไป!U29)</f>
        <v/>
      </c>
      <c r="Q30" s="458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>
        <v>26</v>
      </c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>
        <v>26</v>
      </c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>
        <v>26</v>
      </c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19"/>
      <c r="FE30" s="119"/>
      <c r="FF30" s="119"/>
      <c r="FG30" s="119"/>
      <c r="FH30" s="119"/>
      <c r="FI30" s="119"/>
      <c r="FJ30" s="119">
        <v>26</v>
      </c>
      <c r="FK30" s="119"/>
      <c r="FL30" s="119"/>
      <c r="FM30" s="119"/>
      <c r="FN30" s="119"/>
      <c r="FO30" s="119"/>
      <c r="FP30" s="119"/>
      <c r="FQ30" s="119"/>
      <c r="FR30" s="119"/>
      <c r="FS30" s="119"/>
      <c r="FT30" s="119"/>
      <c r="FU30" s="119"/>
      <c r="FV30" s="119"/>
      <c r="FW30" s="119"/>
      <c r="FX30" s="119"/>
      <c r="FY30" s="119"/>
      <c r="FZ30" s="119"/>
      <c r="GA30" s="119"/>
      <c r="GB30" s="119"/>
      <c r="GC30" s="119"/>
      <c r="GD30" s="119"/>
      <c r="GE30" s="119"/>
      <c r="GF30" s="119"/>
      <c r="GG30" s="119"/>
      <c r="GH30" s="119"/>
      <c r="GI30" s="119"/>
      <c r="GJ30" s="119"/>
      <c r="GK30" s="119"/>
      <c r="GL30" s="119"/>
      <c r="GM30" s="119"/>
      <c r="GN30" s="119"/>
      <c r="GO30" s="119"/>
      <c r="GP30" s="119"/>
      <c r="GQ30" s="119"/>
      <c r="GR30" s="119"/>
      <c r="GS30" s="119"/>
      <c r="GT30" s="119"/>
      <c r="GU30" s="119"/>
      <c r="GV30" s="119"/>
      <c r="GW30" s="119"/>
      <c r="GX30" s="119"/>
      <c r="GY30" s="119"/>
      <c r="GZ30" s="119"/>
      <c r="HA30" s="119"/>
      <c r="HB30" s="119"/>
      <c r="HC30" s="119"/>
      <c r="HD30" s="119">
        <v>26</v>
      </c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  <c r="IQ30" s="119"/>
      <c r="IR30" s="119"/>
      <c r="IS30" s="68" t="str">
        <f t="shared" si="0"/>
        <v/>
      </c>
      <c r="IT30" s="417" t="str">
        <f t="shared" si="1"/>
        <v/>
      </c>
      <c r="IU30" s="450"/>
    </row>
    <row r="31" spans="1:255" ht="21" x14ac:dyDescent="0.2">
      <c r="A31" s="68">
        <v>27</v>
      </c>
      <c r="B31" s="68" t="str">
        <f>IF(กรอกข้อมูลทั่วไป!S30=0,"",กรอกข้อมูลทั่วไป!S30)</f>
        <v/>
      </c>
      <c r="C31" s="460" t="str">
        <f>IF(กรอกข้อมูลทั่วไป!T30=0,"",กรอกข้อมูลทั่วไป!T30)</f>
        <v/>
      </c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462"/>
      <c r="P31" s="457" t="str">
        <f>IF(กรอกข้อมูลทั่วไป!U30=0,"",กรอกข้อมูลทั่วไป!U30)</f>
        <v/>
      </c>
      <c r="Q31" s="458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>
        <v>27</v>
      </c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>
        <v>27</v>
      </c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>
        <v>27</v>
      </c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>
        <v>27</v>
      </c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/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>
        <v>27</v>
      </c>
      <c r="HE31" s="119"/>
      <c r="HF31" s="119"/>
      <c r="HG31" s="119"/>
      <c r="HH31" s="119"/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/>
      <c r="IK31" s="119"/>
      <c r="IL31" s="119"/>
      <c r="IM31" s="119"/>
      <c r="IN31" s="119"/>
      <c r="IO31" s="119"/>
      <c r="IP31" s="119"/>
      <c r="IQ31" s="119"/>
      <c r="IR31" s="119"/>
      <c r="IS31" s="68" t="str">
        <f t="shared" si="0"/>
        <v/>
      </c>
      <c r="IT31" s="417" t="str">
        <f t="shared" si="1"/>
        <v/>
      </c>
      <c r="IU31" s="450"/>
    </row>
    <row r="32" spans="1:255" ht="21" x14ac:dyDescent="0.2">
      <c r="A32" s="68">
        <v>28</v>
      </c>
      <c r="B32" s="68" t="str">
        <f>IF(กรอกข้อมูลทั่วไป!S31=0,"",กรอกข้อมูลทั่วไป!S31)</f>
        <v/>
      </c>
      <c r="C32" s="460" t="str">
        <f>IF(กรอกข้อมูลทั่วไป!T31=0,"",กรอกข้อมูลทั่วไป!T31)</f>
        <v/>
      </c>
      <c r="D32" s="461"/>
      <c r="E32" s="461"/>
      <c r="F32" s="461"/>
      <c r="G32" s="461"/>
      <c r="H32" s="461"/>
      <c r="I32" s="461"/>
      <c r="J32" s="461"/>
      <c r="K32" s="461"/>
      <c r="L32" s="461"/>
      <c r="M32" s="461"/>
      <c r="N32" s="461"/>
      <c r="O32" s="462"/>
      <c r="P32" s="457" t="str">
        <f>IF(กรอกข้อมูลทั่วไป!U31=0,"",กรอกข้อมูลทั่วไป!U31)</f>
        <v/>
      </c>
      <c r="Q32" s="458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>
        <v>28</v>
      </c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>
        <v>28</v>
      </c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>
        <v>28</v>
      </c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>
        <v>28</v>
      </c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19"/>
      <c r="GA32" s="119"/>
      <c r="GB32" s="119"/>
      <c r="GC32" s="119"/>
      <c r="GD32" s="119"/>
      <c r="GE32" s="119"/>
      <c r="GF32" s="119"/>
      <c r="GG32" s="119"/>
      <c r="GH32" s="119"/>
      <c r="GI32" s="119"/>
      <c r="GJ32" s="119"/>
      <c r="GK32" s="119"/>
      <c r="GL32" s="119"/>
      <c r="GM32" s="119"/>
      <c r="GN32" s="119"/>
      <c r="GO32" s="119"/>
      <c r="GP32" s="119"/>
      <c r="GQ32" s="119"/>
      <c r="GR32" s="119"/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>
        <v>28</v>
      </c>
      <c r="HE32" s="119"/>
      <c r="HF32" s="119"/>
      <c r="HG32" s="119"/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/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/>
      <c r="IK32" s="119"/>
      <c r="IL32" s="119"/>
      <c r="IM32" s="119"/>
      <c r="IN32" s="119"/>
      <c r="IO32" s="119"/>
      <c r="IP32" s="119"/>
      <c r="IQ32" s="119"/>
      <c r="IR32" s="119"/>
      <c r="IS32" s="68" t="str">
        <f t="shared" si="0"/>
        <v/>
      </c>
      <c r="IT32" s="417" t="str">
        <f t="shared" si="1"/>
        <v/>
      </c>
      <c r="IU32" s="450"/>
    </row>
    <row r="33" spans="1:255" ht="21" x14ac:dyDescent="0.2">
      <c r="A33" s="68">
        <v>29</v>
      </c>
      <c r="B33" s="68" t="str">
        <f>IF(กรอกข้อมูลทั่วไป!S32=0,"",กรอกข้อมูลทั่วไป!S32)</f>
        <v/>
      </c>
      <c r="C33" s="460" t="str">
        <f>IF(กรอกข้อมูลทั่วไป!T32=0,"",กรอกข้อมูลทั่วไป!T32)</f>
        <v/>
      </c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2"/>
      <c r="P33" s="457" t="str">
        <f>IF(กรอกข้อมูลทั่วไป!U32=0,"",กรอกข้อมูลทั่วไป!U32)</f>
        <v/>
      </c>
      <c r="Q33" s="458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>
        <v>29</v>
      </c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>
        <v>29</v>
      </c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>
        <v>29</v>
      </c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>
        <v>29</v>
      </c>
      <c r="FK33" s="119"/>
      <c r="FL33" s="119"/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19"/>
      <c r="GA33" s="119"/>
      <c r="GB33" s="119"/>
      <c r="GC33" s="119"/>
      <c r="GD33" s="119"/>
      <c r="GE33" s="119"/>
      <c r="GF33" s="119"/>
      <c r="GG33" s="119"/>
      <c r="GH33" s="119"/>
      <c r="GI33" s="119"/>
      <c r="GJ33" s="119"/>
      <c r="GK33" s="119"/>
      <c r="GL33" s="119"/>
      <c r="GM33" s="119"/>
      <c r="GN33" s="119"/>
      <c r="GO33" s="119"/>
      <c r="GP33" s="119"/>
      <c r="GQ33" s="119"/>
      <c r="GR33" s="119"/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>
        <v>29</v>
      </c>
      <c r="HE33" s="119"/>
      <c r="HF33" s="119"/>
      <c r="HG33" s="119"/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19"/>
      <c r="HV33" s="119"/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19"/>
      <c r="IK33" s="119"/>
      <c r="IL33" s="119"/>
      <c r="IM33" s="119"/>
      <c r="IN33" s="119"/>
      <c r="IO33" s="119"/>
      <c r="IP33" s="119"/>
      <c r="IQ33" s="119"/>
      <c r="IR33" s="119"/>
      <c r="IS33" s="68" t="str">
        <f t="shared" si="0"/>
        <v/>
      </c>
      <c r="IT33" s="417" t="str">
        <f t="shared" si="1"/>
        <v/>
      </c>
      <c r="IU33" s="450"/>
    </row>
    <row r="34" spans="1:255" ht="21" x14ac:dyDescent="0.2">
      <c r="A34" s="68">
        <v>30</v>
      </c>
      <c r="B34" s="68" t="str">
        <f>IF(กรอกข้อมูลทั่วไป!S33=0,"",กรอกข้อมูลทั่วไป!S33)</f>
        <v/>
      </c>
      <c r="C34" s="460" t="str">
        <f>IF(กรอกข้อมูลทั่วไป!T33=0,"",กรอกข้อมูลทั่วไป!T33)</f>
        <v/>
      </c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1"/>
      <c r="O34" s="462"/>
      <c r="P34" s="457" t="str">
        <f>IF(กรอกข้อมูลทั่วไป!U33=0,"",กรอกข้อมูลทั่วไป!U33)</f>
        <v/>
      </c>
      <c r="Q34" s="458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>
        <v>30</v>
      </c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>
        <v>30</v>
      </c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>
        <v>30</v>
      </c>
      <c r="DQ34" s="119"/>
      <c r="DR34" s="119"/>
      <c r="DS34" s="119"/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19"/>
      <c r="EW34" s="119"/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>
        <v>30</v>
      </c>
      <c r="FK34" s="119"/>
      <c r="FL34" s="119"/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19"/>
      <c r="GA34" s="119"/>
      <c r="GB34" s="119"/>
      <c r="GC34" s="119"/>
      <c r="GD34" s="119"/>
      <c r="GE34" s="119"/>
      <c r="GF34" s="119"/>
      <c r="GG34" s="119"/>
      <c r="GH34" s="119"/>
      <c r="GI34" s="119"/>
      <c r="GJ34" s="119"/>
      <c r="GK34" s="119"/>
      <c r="GL34" s="119"/>
      <c r="GM34" s="119"/>
      <c r="GN34" s="119"/>
      <c r="GO34" s="119"/>
      <c r="GP34" s="119"/>
      <c r="GQ34" s="119"/>
      <c r="GR34" s="119"/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>
        <v>30</v>
      </c>
      <c r="HE34" s="119"/>
      <c r="HF34" s="119"/>
      <c r="HG34" s="119"/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19"/>
      <c r="HV34" s="119"/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19"/>
      <c r="IK34" s="119"/>
      <c r="IL34" s="119"/>
      <c r="IM34" s="119"/>
      <c r="IN34" s="119"/>
      <c r="IO34" s="119"/>
      <c r="IP34" s="119"/>
      <c r="IQ34" s="119"/>
      <c r="IR34" s="119"/>
      <c r="IS34" s="68" t="str">
        <f t="shared" si="0"/>
        <v/>
      </c>
      <c r="IT34" s="417" t="str">
        <f t="shared" si="1"/>
        <v/>
      </c>
      <c r="IU34" s="450"/>
    </row>
    <row r="35" spans="1:255" ht="21" x14ac:dyDescent="0.2">
      <c r="A35" s="68">
        <v>31</v>
      </c>
      <c r="B35" s="68" t="str">
        <f>IF(กรอกข้อมูลทั่วไป!S34=0,"",กรอกข้อมูลทั่วไป!S34)</f>
        <v/>
      </c>
      <c r="C35" s="460" t="str">
        <f>IF(กรอกข้อมูลทั่วไป!T34=0,"",กรอกข้อมูลทั่วไป!T34)</f>
        <v/>
      </c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2"/>
      <c r="P35" s="457" t="str">
        <f>IF(กรอกข้อมูลทั่วไป!U34=0,"",กรอกข้อมูลทั่วไป!U34)</f>
        <v/>
      </c>
      <c r="Q35" s="458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>
        <v>31</v>
      </c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>
        <v>31</v>
      </c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>
        <v>31</v>
      </c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  <c r="ES35" s="119"/>
      <c r="ET35" s="119"/>
      <c r="EU35" s="119"/>
      <c r="EV35" s="119"/>
      <c r="EW35" s="119"/>
      <c r="EX35" s="119"/>
      <c r="EY35" s="119"/>
      <c r="EZ35" s="119"/>
      <c r="FA35" s="119"/>
      <c r="FB35" s="119"/>
      <c r="FC35" s="119"/>
      <c r="FD35" s="119"/>
      <c r="FE35" s="119"/>
      <c r="FF35" s="119"/>
      <c r="FG35" s="119"/>
      <c r="FH35" s="119"/>
      <c r="FI35" s="119"/>
      <c r="FJ35" s="119">
        <v>31</v>
      </c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>
        <v>31</v>
      </c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  <c r="IP35" s="119"/>
      <c r="IQ35" s="119"/>
      <c r="IR35" s="119"/>
      <c r="IS35" s="68" t="str">
        <f t="shared" si="0"/>
        <v/>
      </c>
      <c r="IT35" s="417" t="str">
        <f t="shared" si="1"/>
        <v/>
      </c>
      <c r="IU35" s="450"/>
    </row>
    <row r="36" spans="1:255" ht="21" x14ac:dyDescent="0.2">
      <c r="A36" s="68">
        <v>32</v>
      </c>
      <c r="B36" s="68" t="str">
        <f>IF(กรอกข้อมูลทั่วไป!S35=0,"",กรอกข้อมูลทั่วไป!S35)</f>
        <v/>
      </c>
      <c r="C36" s="460" t="str">
        <f>IF(กรอกข้อมูลทั่วไป!T35=0,"",กรอกข้อมูลทั่วไป!T35)</f>
        <v/>
      </c>
      <c r="D36" s="461"/>
      <c r="E36" s="461"/>
      <c r="F36" s="461"/>
      <c r="G36" s="461"/>
      <c r="H36" s="461"/>
      <c r="I36" s="461"/>
      <c r="J36" s="461"/>
      <c r="K36" s="461"/>
      <c r="L36" s="461"/>
      <c r="M36" s="461"/>
      <c r="N36" s="461"/>
      <c r="O36" s="462"/>
      <c r="P36" s="457" t="str">
        <f>IF(กรอกข้อมูลทั่วไป!U35=0,"",กรอกข้อมูลทั่วไป!U35)</f>
        <v/>
      </c>
      <c r="Q36" s="458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>
        <v>32</v>
      </c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>
        <v>32</v>
      </c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>
        <v>32</v>
      </c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>
        <v>32</v>
      </c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>
        <v>32</v>
      </c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68" t="str">
        <f t="shared" si="0"/>
        <v/>
      </c>
      <c r="IT36" s="417" t="str">
        <f t="shared" si="1"/>
        <v/>
      </c>
      <c r="IU36" s="450"/>
    </row>
    <row r="37" spans="1:255" ht="21" x14ac:dyDescent="0.2">
      <c r="A37" s="68">
        <v>33</v>
      </c>
      <c r="B37" s="68" t="str">
        <f>IF(กรอกข้อมูลทั่วไป!S36=0,"",กรอกข้อมูลทั่วไป!S36)</f>
        <v/>
      </c>
      <c r="C37" s="460" t="str">
        <f>IF(กรอกข้อมูลทั่วไป!T36=0,"",กรอกข้อมูลทั่วไป!T36)</f>
        <v/>
      </c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2"/>
      <c r="P37" s="457" t="str">
        <f>IF(กรอกข้อมูลทั่วไป!U36=0,"",กรอกข้อมูลทั่วไป!U36)</f>
        <v/>
      </c>
      <c r="Q37" s="458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>
        <v>33</v>
      </c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>
        <v>33</v>
      </c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>
        <v>33</v>
      </c>
      <c r="DQ37" s="119"/>
      <c r="DR37" s="119"/>
      <c r="DS37" s="119"/>
      <c r="DT37" s="119"/>
      <c r="DU37" s="119"/>
      <c r="DV37" s="119"/>
      <c r="DW37" s="119"/>
      <c r="DX37" s="119"/>
      <c r="DY37" s="119"/>
      <c r="DZ37" s="119"/>
      <c r="EA37" s="119"/>
      <c r="EB37" s="119"/>
      <c r="EC37" s="119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19"/>
      <c r="FE37" s="119"/>
      <c r="FF37" s="119"/>
      <c r="FG37" s="119"/>
      <c r="FH37" s="119"/>
      <c r="FI37" s="119"/>
      <c r="FJ37" s="119">
        <v>33</v>
      </c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19"/>
      <c r="GQ37" s="119"/>
      <c r="GR37" s="119"/>
      <c r="GS37" s="119"/>
      <c r="GT37" s="119"/>
      <c r="GU37" s="119"/>
      <c r="GV37" s="119"/>
      <c r="GW37" s="119"/>
      <c r="GX37" s="119"/>
      <c r="GY37" s="119"/>
      <c r="GZ37" s="119"/>
      <c r="HA37" s="119"/>
      <c r="HB37" s="119"/>
      <c r="HC37" s="119"/>
      <c r="HD37" s="119">
        <v>33</v>
      </c>
      <c r="HE37" s="119"/>
      <c r="HF37" s="119"/>
      <c r="HG37" s="119"/>
      <c r="HH37" s="119"/>
      <c r="HI37" s="119"/>
      <c r="HJ37" s="119"/>
      <c r="HK37" s="119"/>
      <c r="HL37" s="119"/>
      <c r="HM37" s="119"/>
      <c r="HN37" s="119"/>
      <c r="HO37" s="119"/>
      <c r="HP37" s="119"/>
      <c r="HQ37" s="119"/>
      <c r="HR37" s="119"/>
      <c r="HS37" s="119"/>
      <c r="HT37" s="119"/>
      <c r="HU37" s="119"/>
      <c r="HV37" s="119"/>
      <c r="HW37" s="119"/>
      <c r="HX37" s="119"/>
      <c r="HY37" s="119"/>
      <c r="HZ37" s="119"/>
      <c r="IA37" s="119"/>
      <c r="IB37" s="119"/>
      <c r="IC37" s="119"/>
      <c r="ID37" s="119"/>
      <c r="IE37" s="119"/>
      <c r="IF37" s="119"/>
      <c r="IG37" s="119"/>
      <c r="IH37" s="119"/>
      <c r="II37" s="119"/>
      <c r="IJ37" s="119"/>
      <c r="IK37" s="119"/>
      <c r="IL37" s="119"/>
      <c r="IM37" s="119"/>
      <c r="IN37" s="119"/>
      <c r="IO37" s="119"/>
      <c r="IP37" s="119"/>
      <c r="IQ37" s="119"/>
      <c r="IR37" s="119"/>
      <c r="IS37" s="68" t="str">
        <f t="shared" si="0"/>
        <v/>
      </c>
      <c r="IT37" s="417" t="str">
        <f t="shared" si="1"/>
        <v/>
      </c>
      <c r="IU37" s="450"/>
    </row>
    <row r="38" spans="1:255" ht="21" x14ac:dyDescent="0.2">
      <c r="A38" s="68">
        <v>34</v>
      </c>
      <c r="B38" s="68" t="str">
        <f>IF(กรอกข้อมูลทั่วไป!S37=0,"",กรอกข้อมูลทั่วไป!S37)</f>
        <v/>
      </c>
      <c r="C38" s="460" t="str">
        <f>IF(กรอกข้อมูลทั่วไป!T37=0,"",กรอกข้อมูลทั่วไป!T37)</f>
        <v/>
      </c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2"/>
      <c r="P38" s="457" t="str">
        <f>IF(กรอกข้อมูลทั่วไป!U37=0,"",กรอกข้อมูลทั่วไป!U37)</f>
        <v/>
      </c>
      <c r="Q38" s="458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>
        <v>34</v>
      </c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>
        <v>34</v>
      </c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>
        <v>34</v>
      </c>
      <c r="DQ38" s="119"/>
      <c r="DR38" s="119"/>
      <c r="DS38" s="119"/>
      <c r="DT38" s="119"/>
      <c r="DU38" s="119"/>
      <c r="DV38" s="119"/>
      <c r="DW38" s="119"/>
      <c r="DX38" s="119"/>
      <c r="DY38" s="119"/>
      <c r="DZ38" s="119"/>
      <c r="EA38" s="119"/>
      <c r="EB38" s="119"/>
      <c r="EC38" s="119"/>
      <c r="ED38" s="119"/>
      <c r="EE38" s="119"/>
      <c r="EF38" s="119"/>
      <c r="EG38" s="119"/>
      <c r="EH38" s="119"/>
      <c r="EI38" s="119"/>
      <c r="EJ38" s="119"/>
      <c r="EK38" s="119"/>
      <c r="EL38" s="119"/>
      <c r="EM38" s="119"/>
      <c r="EN38" s="119"/>
      <c r="EO38" s="119"/>
      <c r="EP38" s="119"/>
      <c r="EQ38" s="119"/>
      <c r="ER38" s="119"/>
      <c r="ES38" s="119"/>
      <c r="ET38" s="119"/>
      <c r="EU38" s="119"/>
      <c r="EV38" s="119"/>
      <c r="EW38" s="119"/>
      <c r="EX38" s="119"/>
      <c r="EY38" s="119"/>
      <c r="EZ38" s="119"/>
      <c r="FA38" s="119"/>
      <c r="FB38" s="119"/>
      <c r="FC38" s="119"/>
      <c r="FD38" s="119"/>
      <c r="FE38" s="119"/>
      <c r="FF38" s="119"/>
      <c r="FG38" s="119"/>
      <c r="FH38" s="119"/>
      <c r="FI38" s="119"/>
      <c r="FJ38" s="119">
        <v>34</v>
      </c>
      <c r="FK38" s="119"/>
      <c r="FL38" s="119"/>
      <c r="FM38" s="119"/>
      <c r="FN38" s="119"/>
      <c r="FO38" s="119"/>
      <c r="FP38" s="119"/>
      <c r="FQ38" s="119"/>
      <c r="FR38" s="119"/>
      <c r="FS38" s="119"/>
      <c r="FT38" s="119"/>
      <c r="FU38" s="119"/>
      <c r="FV38" s="119"/>
      <c r="FW38" s="119"/>
      <c r="FX38" s="119"/>
      <c r="FY38" s="119"/>
      <c r="FZ38" s="119"/>
      <c r="GA38" s="119"/>
      <c r="GB38" s="119"/>
      <c r="GC38" s="119"/>
      <c r="GD38" s="119"/>
      <c r="GE38" s="119"/>
      <c r="GF38" s="119"/>
      <c r="GG38" s="119"/>
      <c r="GH38" s="119"/>
      <c r="GI38" s="119"/>
      <c r="GJ38" s="119"/>
      <c r="GK38" s="119"/>
      <c r="GL38" s="119"/>
      <c r="GM38" s="119"/>
      <c r="GN38" s="119"/>
      <c r="GO38" s="119"/>
      <c r="GP38" s="119"/>
      <c r="GQ38" s="119"/>
      <c r="GR38" s="119"/>
      <c r="GS38" s="119"/>
      <c r="GT38" s="119"/>
      <c r="GU38" s="119"/>
      <c r="GV38" s="119"/>
      <c r="GW38" s="119"/>
      <c r="GX38" s="119"/>
      <c r="GY38" s="119"/>
      <c r="GZ38" s="119"/>
      <c r="HA38" s="119"/>
      <c r="HB38" s="119"/>
      <c r="HC38" s="119"/>
      <c r="HD38" s="119">
        <v>34</v>
      </c>
      <c r="HE38" s="119"/>
      <c r="HF38" s="119"/>
      <c r="HG38" s="119"/>
      <c r="HH38" s="119"/>
      <c r="HI38" s="119"/>
      <c r="HJ38" s="119"/>
      <c r="HK38" s="119"/>
      <c r="HL38" s="119"/>
      <c r="HM38" s="119"/>
      <c r="HN38" s="119"/>
      <c r="HO38" s="119"/>
      <c r="HP38" s="119"/>
      <c r="HQ38" s="119"/>
      <c r="HR38" s="119"/>
      <c r="HS38" s="119"/>
      <c r="HT38" s="119"/>
      <c r="HU38" s="119"/>
      <c r="HV38" s="119"/>
      <c r="HW38" s="119"/>
      <c r="HX38" s="119"/>
      <c r="HY38" s="119"/>
      <c r="HZ38" s="119"/>
      <c r="IA38" s="119"/>
      <c r="IB38" s="119"/>
      <c r="IC38" s="119"/>
      <c r="ID38" s="119"/>
      <c r="IE38" s="119"/>
      <c r="IF38" s="119"/>
      <c r="IG38" s="119"/>
      <c r="IH38" s="119"/>
      <c r="II38" s="119"/>
      <c r="IJ38" s="119"/>
      <c r="IK38" s="119"/>
      <c r="IL38" s="119"/>
      <c r="IM38" s="119"/>
      <c r="IN38" s="119"/>
      <c r="IO38" s="119"/>
      <c r="IP38" s="119"/>
      <c r="IQ38" s="119"/>
      <c r="IR38" s="119"/>
      <c r="IS38" s="68" t="str">
        <f t="shared" si="0"/>
        <v/>
      </c>
      <c r="IT38" s="417" t="str">
        <f t="shared" si="1"/>
        <v/>
      </c>
      <c r="IU38" s="450"/>
    </row>
    <row r="39" spans="1:255" ht="21" x14ac:dyDescent="0.2">
      <c r="A39" s="68">
        <v>35</v>
      </c>
      <c r="B39" s="68" t="str">
        <f>IF(กรอกข้อมูลทั่วไป!S38=0,"",กรอกข้อมูลทั่วไป!S38)</f>
        <v/>
      </c>
      <c r="C39" s="460" t="str">
        <f>IF(กรอกข้อมูลทั่วไป!T38=0,"",กรอกข้อมูลทั่วไป!T38)</f>
        <v/>
      </c>
      <c r="D39" s="461"/>
      <c r="E39" s="461"/>
      <c r="F39" s="461"/>
      <c r="G39" s="461"/>
      <c r="H39" s="461"/>
      <c r="I39" s="461"/>
      <c r="J39" s="461"/>
      <c r="K39" s="461"/>
      <c r="L39" s="461"/>
      <c r="M39" s="461"/>
      <c r="N39" s="461"/>
      <c r="O39" s="462"/>
      <c r="P39" s="457" t="str">
        <f>IF(กรอกข้อมูลทั่วไป!U38=0,"",กรอกข้อมูลทั่วไป!U38)</f>
        <v/>
      </c>
      <c r="Q39" s="458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>
        <v>35</v>
      </c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>
        <v>35</v>
      </c>
      <c r="BW39" s="119"/>
      <c r="BX39" s="119"/>
      <c r="BY39" s="119"/>
      <c r="BZ39" s="119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  <c r="CK39" s="119"/>
      <c r="CL39" s="119"/>
      <c r="CM39" s="119"/>
      <c r="CN39" s="119"/>
      <c r="CO39" s="119"/>
      <c r="CP39" s="119"/>
      <c r="CQ39" s="119"/>
      <c r="CR39" s="119"/>
      <c r="CS39" s="119"/>
      <c r="CT39" s="119"/>
      <c r="CU39" s="119"/>
      <c r="CV39" s="119"/>
      <c r="CW39" s="119"/>
      <c r="CX39" s="119"/>
      <c r="CY39" s="119"/>
      <c r="CZ39" s="119"/>
      <c r="DA39" s="119"/>
      <c r="DB39" s="119"/>
      <c r="DC39" s="119"/>
      <c r="DD39" s="119"/>
      <c r="DE39" s="119"/>
      <c r="DF39" s="119"/>
      <c r="DG39" s="119"/>
      <c r="DH39" s="119"/>
      <c r="DI39" s="119"/>
      <c r="DJ39" s="119"/>
      <c r="DK39" s="119"/>
      <c r="DL39" s="119"/>
      <c r="DM39" s="119"/>
      <c r="DN39" s="119"/>
      <c r="DO39" s="119"/>
      <c r="DP39" s="119">
        <v>35</v>
      </c>
      <c r="DQ39" s="119"/>
      <c r="DR39" s="119"/>
      <c r="DS39" s="119"/>
      <c r="DT39" s="119"/>
      <c r="DU39" s="119"/>
      <c r="DV39" s="119"/>
      <c r="DW39" s="119"/>
      <c r="DX39" s="119"/>
      <c r="DY39" s="119"/>
      <c r="DZ39" s="119"/>
      <c r="EA39" s="119"/>
      <c r="EB39" s="119"/>
      <c r="EC39" s="119"/>
      <c r="ED39" s="119"/>
      <c r="EE39" s="119"/>
      <c r="EF39" s="119"/>
      <c r="EG39" s="119"/>
      <c r="EH39" s="119"/>
      <c r="EI39" s="119"/>
      <c r="EJ39" s="119"/>
      <c r="EK39" s="119"/>
      <c r="EL39" s="119"/>
      <c r="EM39" s="119"/>
      <c r="EN39" s="119"/>
      <c r="EO39" s="119"/>
      <c r="EP39" s="119"/>
      <c r="EQ39" s="119"/>
      <c r="ER39" s="119"/>
      <c r="ES39" s="119"/>
      <c r="ET39" s="119"/>
      <c r="EU39" s="119"/>
      <c r="EV39" s="119"/>
      <c r="EW39" s="119"/>
      <c r="EX39" s="119"/>
      <c r="EY39" s="119"/>
      <c r="EZ39" s="119"/>
      <c r="FA39" s="119"/>
      <c r="FB39" s="119"/>
      <c r="FC39" s="119"/>
      <c r="FD39" s="119"/>
      <c r="FE39" s="119"/>
      <c r="FF39" s="119"/>
      <c r="FG39" s="119"/>
      <c r="FH39" s="119"/>
      <c r="FI39" s="119"/>
      <c r="FJ39" s="119">
        <v>35</v>
      </c>
      <c r="FK39" s="119"/>
      <c r="FL39" s="119"/>
      <c r="FM39" s="119"/>
      <c r="FN39" s="119"/>
      <c r="FO39" s="119"/>
      <c r="FP39" s="119"/>
      <c r="FQ39" s="119"/>
      <c r="FR39" s="119"/>
      <c r="FS39" s="119"/>
      <c r="FT39" s="119"/>
      <c r="FU39" s="119"/>
      <c r="FV39" s="119"/>
      <c r="FW39" s="119"/>
      <c r="FX39" s="119"/>
      <c r="FY39" s="119"/>
      <c r="FZ39" s="119"/>
      <c r="GA39" s="119"/>
      <c r="GB39" s="119"/>
      <c r="GC39" s="119"/>
      <c r="GD39" s="119"/>
      <c r="GE39" s="119"/>
      <c r="GF39" s="119"/>
      <c r="GG39" s="119"/>
      <c r="GH39" s="119"/>
      <c r="GI39" s="119"/>
      <c r="GJ39" s="119"/>
      <c r="GK39" s="119"/>
      <c r="GL39" s="119"/>
      <c r="GM39" s="119"/>
      <c r="GN39" s="119"/>
      <c r="GO39" s="119"/>
      <c r="GP39" s="119"/>
      <c r="GQ39" s="119"/>
      <c r="GR39" s="119"/>
      <c r="GS39" s="119"/>
      <c r="GT39" s="119"/>
      <c r="GU39" s="119"/>
      <c r="GV39" s="119"/>
      <c r="GW39" s="119"/>
      <c r="GX39" s="119"/>
      <c r="GY39" s="119"/>
      <c r="GZ39" s="119"/>
      <c r="HA39" s="119"/>
      <c r="HB39" s="119"/>
      <c r="HC39" s="119"/>
      <c r="HD39" s="119">
        <v>35</v>
      </c>
      <c r="HE39" s="119"/>
      <c r="HF39" s="119"/>
      <c r="HG39" s="119"/>
      <c r="HH39" s="119"/>
      <c r="HI39" s="119"/>
      <c r="HJ39" s="119"/>
      <c r="HK39" s="119"/>
      <c r="HL39" s="119"/>
      <c r="HM39" s="119"/>
      <c r="HN39" s="119"/>
      <c r="HO39" s="119"/>
      <c r="HP39" s="119"/>
      <c r="HQ39" s="119"/>
      <c r="HR39" s="119"/>
      <c r="HS39" s="119"/>
      <c r="HT39" s="119"/>
      <c r="HU39" s="119"/>
      <c r="HV39" s="119"/>
      <c r="HW39" s="119"/>
      <c r="HX39" s="119"/>
      <c r="HY39" s="119"/>
      <c r="HZ39" s="119"/>
      <c r="IA39" s="119"/>
      <c r="IB39" s="119"/>
      <c r="IC39" s="119"/>
      <c r="ID39" s="119"/>
      <c r="IE39" s="119"/>
      <c r="IF39" s="119"/>
      <c r="IG39" s="119"/>
      <c r="IH39" s="119"/>
      <c r="II39" s="119"/>
      <c r="IJ39" s="119"/>
      <c r="IK39" s="119"/>
      <c r="IL39" s="119"/>
      <c r="IM39" s="119"/>
      <c r="IN39" s="119"/>
      <c r="IO39" s="119"/>
      <c r="IP39" s="119"/>
      <c r="IQ39" s="119"/>
      <c r="IR39" s="119"/>
      <c r="IS39" s="68" t="str">
        <f t="shared" si="0"/>
        <v/>
      </c>
      <c r="IT39" s="417" t="str">
        <f t="shared" si="1"/>
        <v/>
      </c>
      <c r="IU39" s="450"/>
    </row>
    <row r="40" spans="1:255" ht="21" x14ac:dyDescent="0.2">
      <c r="A40" s="68">
        <v>36</v>
      </c>
      <c r="B40" s="68" t="str">
        <f>IF(กรอกข้อมูลทั่วไป!S39=0,"",กรอกข้อมูลทั่วไป!S39)</f>
        <v/>
      </c>
      <c r="C40" s="460" t="str">
        <f>IF(กรอกข้อมูลทั่วไป!T39=0,"",กรอกข้อมูลทั่วไป!T39)</f>
        <v/>
      </c>
      <c r="D40" s="461"/>
      <c r="E40" s="461"/>
      <c r="F40" s="461"/>
      <c r="G40" s="461"/>
      <c r="H40" s="461"/>
      <c r="I40" s="461"/>
      <c r="J40" s="461"/>
      <c r="K40" s="461"/>
      <c r="L40" s="461"/>
      <c r="M40" s="461"/>
      <c r="N40" s="461"/>
      <c r="O40" s="462"/>
      <c r="P40" s="457" t="str">
        <f>IF(กรอกข้อมูลทั่วไป!U39=0,"",กรอกข้อมูลทั่วไป!U39)</f>
        <v/>
      </c>
      <c r="Q40" s="458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>
        <v>36</v>
      </c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>
        <v>36</v>
      </c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>
        <v>36</v>
      </c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19"/>
      <c r="FF40" s="119"/>
      <c r="FG40" s="119"/>
      <c r="FH40" s="119"/>
      <c r="FI40" s="119"/>
      <c r="FJ40" s="119">
        <v>36</v>
      </c>
      <c r="FK40" s="119"/>
      <c r="FL40" s="119"/>
      <c r="FM40" s="119"/>
      <c r="FN40" s="119"/>
      <c r="FO40" s="119"/>
      <c r="FP40" s="119"/>
      <c r="FQ40" s="119"/>
      <c r="FR40" s="119"/>
      <c r="FS40" s="119"/>
      <c r="FT40" s="119"/>
      <c r="FU40" s="119"/>
      <c r="FV40" s="119"/>
      <c r="FW40" s="119"/>
      <c r="FX40" s="119"/>
      <c r="FY40" s="119"/>
      <c r="FZ40" s="119"/>
      <c r="GA40" s="119"/>
      <c r="GB40" s="119"/>
      <c r="GC40" s="119"/>
      <c r="GD40" s="119"/>
      <c r="GE40" s="119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  <c r="GT40" s="119"/>
      <c r="GU40" s="119"/>
      <c r="GV40" s="119"/>
      <c r="GW40" s="119"/>
      <c r="GX40" s="119"/>
      <c r="GY40" s="119"/>
      <c r="GZ40" s="119"/>
      <c r="HA40" s="119"/>
      <c r="HB40" s="119"/>
      <c r="HC40" s="119"/>
      <c r="HD40" s="119">
        <v>36</v>
      </c>
      <c r="HE40" s="119"/>
      <c r="HF40" s="119"/>
      <c r="HG40" s="119"/>
      <c r="HH40" s="119"/>
      <c r="HI40" s="119"/>
      <c r="HJ40" s="119"/>
      <c r="HK40" s="119"/>
      <c r="HL40" s="119"/>
      <c r="HM40" s="119"/>
      <c r="HN40" s="119"/>
      <c r="HO40" s="119"/>
      <c r="HP40" s="119"/>
      <c r="HQ40" s="119"/>
      <c r="HR40" s="119"/>
      <c r="HS40" s="119"/>
      <c r="HT40" s="119"/>
      <c r="HU40" s="119"/>
      <c r="HV40" s="119"/>
      <c r="HW40" s="119"/>
      <c r="HX40" s="119"/>
      <c r="HY40" s="119"/>
      <c r="HZ40" s="119"/>
      <c r="IA40" s="119"/>
      <c r="IB40" s="119"/>
      <c r="IC40" s="119"/>
      <c r="ID40" s="119"/>
      <c r="IE40" s="119"/>
      <c r="IF40" s="119"/>
      <c r="IG40" s="119"/>
      <c r="IH40" s="119"/>
      <c r="II40" s="119"/>
      <c r="IJ40" s="119"/>
      <c r="IK40" s="119"/>
      <c r="IL40" s="119"/>
      <c r="IM40" s="119"/>
      <c r="IN40" s="119"/>
      <c r="IO40" s="119"/>
      <c r="IP40" s="119"/>
      <c r="IQ40" s="119"/>
      <c r="IR40" s="119"/>
      <c r="IS40" s="68" t="str">
        <f t="shared" si="0"/>
        <v/>
      </c>
      <c r="IT40" s="417" t="str">
        <f t="shared" si="1"/>
        <v/>
      </c>
      <c r="IU40" s="450"/>
    </row>
    <row r="41" spans="1:255" ht="21" x14ac:dyDescent="0.2">
      <c r="A41" s="68">
        <v>37</v>
      </c>
      <c r="B41" s="68" t="str">
        <f>IF(กรอกข้อมูลทั่วไป!S40=0,"",กรอกข้อมูลทั่วไป!S40)</f>
        <v/>
      </c>
      <c r="C41" s="460" t="str">
        <f>IF(กรอกข้อมูลทั่วไป!T40=0,"",กรอกข้อมูลทั่วไป!T40)</f>
        <v/>
      </c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1"/>
      <c r="O41" s="462"/>
      <c r="P41" s="457" t="str">
        <f>IF(กรอกข้อมูลทั่วไป!U40=0,"",กรอกข้อมูลทั่วไป!U40)</f>
        <v/>
      </c>
      <c r="Q41" s="458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>
        <v>37</v>
      </c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>
        <v>37</v>
      </c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>
        <v>37</v>
      </c>
      <c r="DQ41" s="119"/>
      <c r="DR41" s="119"/>
      <c r="DS41" s="119"/>
      <c r="DT41" s="119"/>
      <c r="DU41" s="119"/>
      <c r="DV41" s="119"/>
      <c r="DW41" s="119"/>
      <c r="DX41" s="119"/>
      <c r="DY41" s="119"/>
      <c r="DZ41" s="119"/>
      <c r="EA41" s="119"/>
      <c r="EB41" s="119"/>
      <c r="EC41" s="119"/>
      <c r="ED41" s="119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>
        <v>37</v>
      </c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>
        <v>37</v>
      </c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19"/>
      <c r="IP41" s="119"/>
      <c r="IQ41" s="119"/>
      <c r="IR41" s="119"/>
      <c r="IS41" s="68" t="str">
        <f t="shared" si="0"/>
        <v/>
      </c>
      <c r="IT41" s="417" t="str">
        <f t="shared" si="1"/>
        <v/>
      </c>
      <c r="IU41" s="450"/>
    </row>
    <row r="42" spans="1:255" ht="21" x14ac:dyDescent="0.2">
      <c r="A42" s="68">
        <v>38</v>
      </c>
      <c r="B42" s="68" t="str">
        <f>IF(กรอกข้อมูลทั่วไป!S41=0,"",กรอกข้อมูลทั่วไป!S41)</f>
        <v/>
      </c>
      <c r="C42" s="460" t="str">
        <f>IF(กรอกข้อมูลทั่วไป!T41=0,"",กรอกข้อมูลทั่วไป!T41)</f>
        <v/>
      </c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62"/>
      <c r="P42" s="457" t="str">
        <f>IF(กรอกข้อมูลทั่วไป!U41=0,"",กรอกข้อมูลทั่วไป!U41)</f>
        <v/>
      </c>
      <c r="Q42" s="458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>
        <v>38</v>
      </c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>
        <v>38</v>
      </c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>
        <v>38</v>
      </c>
      <c r="DQ42" s="119"/>
      <c r="DR42" s="119"/>
      <c r="DS42" s="119"/>
      <c r="DT42" s="119"/>
      <c r="DU42" s="119"/>
      <c r="DV42" s="119"/>
      <c r="DW42" s="119"/>
      <c r="DX42" s="119"/>
      <c r="DY42" s="119"/>
      <c r="DZ42" s="119"/>
      <c r="EA42" s="119"/>
      <c r="EB42" s="119"/>
      <c r="EC42" s="119"/>
      <c r="ED42" s="119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>
        <v>38</v>
      </c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>
        <v>38</v>
      </c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  <c r="IN42" s="119"/>
      <c r="IO42" s="119"/>
      <c r="IP42" s="119"/>
      <c r="IQ42" s="119"/>
      <c r="IR42" s="119"/>
      <c r="IS42" s="68" t="str">
        <f t="shared" si="0"/>
        <v/>
      </c>
      <c r="IT42" s="417" t="str">
        <f t="shared" si="1"/>
        <v/>
      </c>
      <c r="IU42" s="450"/>
    </row>
    <row r="43" spans="1:255" ht="21" x14ac:dyDescent="0.2">
      <c r="A43" s="68">
        <v>39</v>
      </c>
      <c r="B43" s="68" t="str">
        <f>IF(กรอกข้อมูลทั่วไป!S42=0,"",กรอกข้อมูลทั่วไป!S42)</f>
        <v/>
      </c>
      <c r="C43" s="460" t="str">
        <f>IF(กรอกข้อมูลทั่วไป!T42=0,"",กรอกข้อมูลทั่วไป!T42)</f>
        <v/>
      </c>
      <c r="D43" s="461"/>
      <c r="E43" s="461"/>
      <c r="F43" s="461"/>
      <c r="G43" s="461"/>
      <c r="H43" s="461"/>
      <c r="I43" s="461"/>
      <c r="J43" s="461"/>
      <c r="K43" s="461"/>
      <c r="L43" s="461"/>
      <c r="M43" s="461"/>
      <c r="N43" s="461"/>
      <c r="O43" s="462"/>
      <c r="P43" s="457" t="str">
        <f>IF(กรอกข้อมูลทั่วไป!U42=0,"",กรอกข้อมูลทั่วไป!U42)</f>
        <v/>
      </c>
      <c r="Q43" s="458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>
        <v>39</v>
      </c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>
        <v>39</v>
      </c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>
        <v>39</v>
      </c>
      <c r="DQ43" s="119"/>
      <c r="DR43" s="119"/>
      <c r="DS43" s="119"/>
      <c r="DT43" s="119"/>
      <c r="DU43" s="119"/>
      <c r="DV43" s="119"/>
      <c r="DW43" s="119"/>
      <c r="DX43" s="119"/>
      <c r="DY43" s="119"/>
      <c r="DZ43" s="119"/>
      <c r="EA43" s="119"/>
      <c r="EB43" s="119"/>
      <c r="EC43" s="119"/>
      <c r="ED43" s="119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  <c r="ES43" s="119"/>
      <c r="ET43" s="119"/>
      <c r="EU43" s="119"/>
      <c r="EV43" s="119"/>
      <c r="EW43" s="119"/>
      <c r="EX43" s="119"/>
      <c r="EY43" s="119"/>
      <c r="EZ43" s="119"/>
      <c r="FA43" s="119"/>
      <c r="FB43" s="119"/>
      <c r="FC43" s="119"/>
      <c r="FD43" s="119"/>
      <c r="FE43" s="119"/>
      <c r="FF43" s="119"/>
      <c r="FG43" s="119"/>
      <c r="FH43" s="119"/>
      <c r="FI43" s="119"/>
      <c r="FJ43" s="119">
        <v>39</v>
      </c>
      <c r="FK43" s="119"/>
      <c r="FL43" s="119"/>
      <c r="FM43" s="119"/>
      <c r="FN43" s="119"/>
      <c r="FO43" s="119"/>
      <c r="FP43" s="119"/>
      <c r="FQ43" s="119"/>
      <c r="FR43" s="119"/>
      <c r="FS43" s="119"/>
      <c r="FT43" s="119"/>
      <c r="FU43" s="119"/>
      <c r="FV43" s="119"/>
      <c r="FW43" s="119"/>
      <c r="FX43" s="119"/>
      <c r="FY43" s="119"/>
      <c r="FZ43" s="119"/>
      <c r="GA43" s="119"/>
      <c r="GB43" s="119"/>
      <c r="GC43" s="119"/>
      <c r="GD43" s="119"/>
      <c r="GE43" s="119"/>
      <c r="GF43" s="119"/>
      <c r="GG43" s="119"/>
      <c r="GH43" s="119"/>
      <c r="GI43" s="119"/>
      <c r="GJ43" s="119"/>
      <c r="GK43" s="119"/>
      <c r="GL43" s="119"/>
      <c r="GM43" s="119"/>
      <c r="GN43" s="119"/>
      <c r="GO43" s="119"/>
      <c r="GP43" s="119"/>
      <c r="GQ43" s="119"/>
      <c r="GR43" s="119"/>
      <c r="GS43" s="119"/>
      <c r="GT43" s="119"/>
      <c r="GU43" s="119"/>
      <c r="GV43" s="119"/>
      <c r="GW43" s="119"/>
      <c r="GX43" s="119"/>
      <c r="GY43" s="119"/>
      <c r="GZ43" s="119"/>
      <c r="HA43" s="119"/>
      <c r="HB43" s="119"/>
      <c r="HC43" s="119"/>
      <c r="HD43" s="119">
        <v>39</v>
      </c>
      <c r="HE43" s="119"/>
      <c r="HF43" s="119"/>
      <c r="HG43" s="119"/>
      <c r="HH43" s="119"/>
      <c r="HI43" s="119"/>
      <c r="HJ43" s="119"/>
      <c r="HK43" s="119"/>
      <c r="HL43" s="119"/>
      <c r="HM43" s="119"/>
      <c r="HN43" s="119"/>
      <c r="HO43" s="119"/>
      <c r="HP43" s="119"/>
      <c r="HQ43" s="119"/>
      <c r="HR43" s="119"/>
      <c r="HS43" s="119"/>
      <c r="HT43" s="119"/>
      <c r="HU43" s="119"/>
      <c r="HV43" s="119"/>
      <c r="HW43" s="119"/>
      <c r="HX43" s="119"/>
      <c r="HY43" s="119"/>
      <c r="HZ43" s="119"/>
      <c r="IA43" s="119"/>
      <c r="IB43" s="119"/>
      <c r="IC43" s="119"/>
      <c r="ID43" s="119"/>
      <c r="IE43" s="119"/>
      <c r="IF43" s="119"/>
      <c r="IG43" s="119"/>
      <c r="IH43" s="119"/>
      <c r="II43" s="119"/>
      <c r="IJ43" s="119"/>
      <c r="IK43" s="119"/>
      <c r="IL43" s="119"/>
      <c r="IM43" s="119"/>
      <c r="IN43" s="119"/>
      <c r="IO43" s="119"/>
      <c r="IP43" s="119"/>
      <c r="IQ43" s="119"/>
      <c r="IR43" s="119"/>
      <c r="IS43" s="68" t="str">
        <f t="shared" si="0"/>
        <v/>
      </c>
      <c r="IT43" s="417" t="str">
        <f t="shared" si="1"/>
        <v/>
      </c>
      <c r="IU43" s="450"/>
    </row>
    <row r="44" spans="1:255" ht="21" x14ac:dyDescent="0.2">
      <c r="A44" s="68">
        <v>40</v>
      </c>
      <c r="B44" s="68" t="str">
        <f>IF(กรอกข้อมูลทั่วไป!S43=0,"",กรอกข้อมูลทั่วไป!S43)</f>
        <v/>
      </c>
      <c r="C44" s="460" t="str">
        <f>IF(กรอกข้อมูลทั่วไป!T43=0,"",กรอกข้อมูลทั่วไป!T43)</f>
        <v/>
      </c>
      <c r="D44" s="461"/>
      <c r="E44" s="461"/>
      <c r="F44" s="461"/>
      <c r="G44" s="461"/>
      <c r="H44" s="461"/>
      <c r="I44" s="461"/>
      <c r="J44" s="461"/>
      <c r="K44" s="461"/>
      <c r="L44" s="461"/>
      <c r="M44" s="461"/>
      <c r="N44" s="461"/>
      <c r="O44" s="462"/>
      <c r="P44" s="457" t="str">
        <f>IF(กรอกข้อมูลทั่วไป!U43=0,"",กรอกข้อมูลทั่วไป!U43)</f>
        <v/>
      </c>
      <c r="Q44" s="458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>
        <v>40</v>
      </c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>
        <v>40</v>
      </c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>
        <v>40</v>
      </c>
      <c r="DQ44" s="119"/>
      <c r="DR44" s="119"/>
      <c r="DS44" s="119"/>
      <c r="DT44" s="119"/>
      <c r="DU44" s="119"/>
      <c r="DV44" s="119"/>
      <c r="DW44" s="119"/>
      <c r="DX44" s="119"/>
      <c r="DY44" s="119"/>
      <c r="DZ44" s="119"/>
      <c r="EA44" s="119"/>
      <c r="EB44" s="119"/>
      <c r="EC44" s="119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>
        <v>40</v>
      </c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  <c r="GJ44" s="119"/>
      <c r="GK44" s="119"/>
      <c r="GL44" s="119"/>
      <c r="GM44" s="119"/>
      <c r="GN44" s="119"/>
      <c r="GO44" s="119"/>
      <c r="GP44" s="119"/>
      <c r="GQ44" s="119"/>
      <c r="GR44" s="119"/>
      <c r="GS44" s="119"/>
      <c r="GT44" s="119"/>
      <c r="GU44" s="119"/>
      <c r="GV44" s="119"/>
      <c r="GW44" s="119"/>
      <c r="GX44" s="119"/>
      <c r="GY44" s="119"/>
      <c r="GZ44" s="119"/>
      <c r="HA44" s="119"/>
      <c r="HB44" s="119"/>
      <c r="HC44" s="119"/>
      <c r="HD44" s="119">
        <v>40</v>
      </c>
      <c r="HE44" s="119"/>
      <c r="HF44" s="119"/>
      <c r="HG44" s="119"/>
      <c r="HH44" s="119"/>
      <c r="HI44" s="119"/>
      <c r="HJ44" s="119"/>
      <c r="HK44" s="119"/>
      <c r="HL44" s="119"/>
      <c r="HM44" s="119"/>
      <c r="HN44" s="119"/>
      <c r="HO44" s="119"/>
      <c r="HP44" s="119"/>
      <c r="HQ44" s="119"/>
      <c r="HR44" s="119"/>
      <c r="HS44" s="119"/>
      <c r="HT44" s="119"/>
      <c r="HU44" s="119"/>
      <c r="HV44" s="119"/>
      <c r="HW44" s="119"/>
      <c r="HX44" s="119"/>
      <c r="HY44" s="119"/>
      <c r="HZ44" s="119"/>
      <c r="IA44" s="119"/>
      <c r="IB44" s="119"/>
      <c r="IC44" s="119"/>
      <c r="ID44" s="119"/>
      <c r="IE44" s="119"/>
      <c r="IF44" s="119"/>
      <c r="IG44" s="119"/>
      <c r="IH44" s="119"/>
      <c r="II44" s="119"/>
      <c r="IJ44" s="119"/>
      <c r="IK44" s="119"/>
      <c r="IL44" s="119"/>
      <c r="IM44" s="119"/>
      <c r="IN44" s="119"/>
      <c r="IO44" s="119"/>
      <c r="IP44" s="119"/>
      <c r="IQ44" s="119"/>
      <c r="IR44" s="119"/>
      <c r="IS44" s="68" t="str">
        <f t="shared" si="0"/>
        <v/>
      </c>
      <c r="IT44" s="417" t="str">
        <f t="shared" si="1"/>
        <v/>
      </c>
      <c r="IU44" s="450"/>
    </row>
    <row r="45" spans="1:255" ht="21" x14ac:dyDescent="0.2">
      <c r="A45" s="68">
        <v>41</v>
      </c>
      <c r="B45" s="68" t="str">
        <f>IF(กรอกข้อมูลทั่วไป!S44=0,"",กรอกข้อมูลทั่วไป!S44)</f>
        <v/>
      </c>
      <c r="C45" s="460" t="str">
        <f>IF(กรอกข้อมูลทั่วไป!T44=0,"",กรอกข้อมูลทั่วไป!T44)</f>
        <v/>
      </c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2"/>
      <c r="P45" s="457" t="str">
        <f>IF(กรอกข้อมูลทั่วไป!U44=0,"",กรอกข้อมูลทั่วไป!U44)</f>
        <v/>
      </c>
      <c r="Q45" s="458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>
        <v>41</v>
      </c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>
        <v>41</v>
      </c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>
        <v>41</v>
      </c>
      <c r="DQ45" s="119"/>
      <c r="DR45" s="119"/>
      <c r="DS45" s="119"/>
      <c r="DT45" s="119"/>
      <c r="DU45" s="119"/>
      <c r="DV45" s="119"/>
      <c r="DW45" s="119"/>
      <c r="DX45" s="119"/>
      <c r="DY45" s="119"/>
      <c r="DZ45" s="119"/>
      <c r="EA45" s="119"/>
      <c r="EB45" s="119"/>
      <c r="EC45" s="119"/>
      <c r="ED45" s="119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19"/>
      <c r="FF45" s="119"/>
      <c r="FG45" s="119"/>
      <c r="FH45" s="119"/>
      <c r="FI45" s="119"/>
      <c r="FJ45" s="119">
        <v>41</v>
      </c>
      <c r="FK45" s="119"/>
      <c r="FL45" s="119"/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9"/>
      <c r="GH45" s="119"/>
      <c r="GI45" s="119"/>
      <c r="GJ45" s="119"/>
      <c r="GK45" s="119"/>
      <c r="GL45" s="119"/>
      <c r="GM45" s="119"/>
      <c r="GN45" s="119"/>
      <c r="GO45" s="119"/>
      <c r="GP45" s="119"/>
      <c r="GQ45" s="119"/>
      <c r="GR45" s="119"/>
      <c r="GS45" s="119"/>
      <c r="GT45" s="119"/>
      <c r="GU45" s="119"/>
      <c r="GV45" s="119"/>
      <c r="GW45" s="119"/>
      <c r="GX45" s="119"/>
      <c r="GY45" s="119"/>
      <c r="GZ45" s="119"/>
      <c r="HA45" s="119"/>
      <c r="HB45" s="119"/>
      <c r="HC45" s="119"/>
      <c r="HD45" s="119">
        <v>41</v>
      </c>
      <c r="HE45" s="119"/>
      <c r="HF45" s="119"/>
      <c r="HG45" s="119"/>
      <c r="HH45" s="119"/>
      <c r="HI45" s="119"/>
      <c r="HJ45" s="119"/>
      <c r="HK45" s="119"/>
      <c r="HL45" s="119"/>
      <c r="HM45" s="119"/>
      <c r="HN45" s="119"/>
      <c r="HO45" s="119"/>
      <c r="HP45" s="119"/>
      <c r="HQ45" s="119"/>
      <c r="HR45" s="119"/>
      <c r="HS45" s="119"/>
      <c r="HT45" s="119"/>
      <c r="HU45" s="119"/>
      <c r="HV45" s="119"/>
      <c r="HW45" s="119"/>
      <c r="HX45" s="119"/>
      <c r="HY45" s="119"/>
      <c r="HZ45" s="119"/>
      <c r="IA45" s="119"/>
      <c r="IB45" s="119"/>
      <c r="IC45" s="119"/>
      <c r="ID45" s="119"/>
      <c r="IE45" s="119"/>
      <c r="IF45" s="119"/>
      <c r="IG45" s="119"/>
      <c r="IH45" s="119"/>
      <c r="II45" s="119"/>
      <c r="IJ45" s="119"/>
      <c r="IK45" s="119"/>
      <c r="IL45" s="119"/>
      <c r="IM45" s="119"/>
      <c r="IN45" s="119"/>
      <c r="IO45" s="119"/>
      <c r="IP45" s="119"/>
      <c r="IQ45" s="119"/>
      <c r="IR45" s="119"/>
      <c r="IS45" s="68" t="str">
        <f t="shared" si="0"/>
        <v/>
      </c>
      <c r="IT45" s="417" t="str">
        <f t="shared" si="1"/>
        <v/>
      </c>
      <c r="IU45" s="450"/>
    </row>
    <row r="46" spans="1:255" ht="21" x14ac:dyDescent="0.2">
      <c r="A46" s="68">
        <v>42</v>
      </c>
      <c r="B46" s="68" t="str">
        <f>IF(กรอกข้อมูลทั่วไป!S45=0,"",กรอกข้อมูลทั่วไป!S45)</f>
        <v/>
      </c>
      <c r="C46" s="460" t="str">
        <f>IF(กรอกข้อมูลทั่วไป!T45=0,"",กรอกข้อมูลทั่วไป!T45)</f>
        <v/>
      </c>
      <c r="D46" s="461"/>
      <c r="E46" s="461"/>
      <c r="F46" s="461"/>
      <c r="G46" s="461"/>
      <c r="H46" s="461"/>
      <c r="I46" s="461"/>
      <c r="J46" s="461"/>
      <c r="K46" s="461"/>
      <c r="L46" s="461"/>
      <c r="M46" s="461"/>
      <c r="N46" s="461"/>
      <c r="O46" s="462"/>
      <c r="P46" s="457" t="str">
        <f>IF(กรอกข้อมูลทั่วไป!U45=0,"",กรอกข้อมูลทั่วไป!U45)</f>
        <v/>
      </c>
      <c r="Q46" s="458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>
        <v>42</v>
      </c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>
        <v>42</v>
      </c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>
        <v>42</v>
      </c>
      <c r="DQ46" s="119"/>
      <c r="DR46" s="119"/>
      <c r="DS46" s="119"/>
      <c r="DT46" s="119"/>
      <c r="DU46" s="119"/>
      <c r="DV46" s="119"/>
      <c r="DW46" s="119"/>
      <c r="DX46" s="119"/>
      <c r="DY46" s="119"/>
      <c r="DZ46" s="119"/>
      <c r="EA46" s="119"/>
      <c r="EB46" s="119"/>
      <c r="EC46" s="119"/>
      <c r="ED46" s="119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>
        <v>42</v>
      </c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119"/>
      <c r="GF46" s="119"/>
      <c r="GG46" s="119"/>
      <c r="GH46" s="119"/>
      <c r="GI46" s="119"/>
      <c r="GJ46" s="119"/>
      <c r="GK46" s="119"/>
      <c r="GL46" s="119"/>
      <c r="GM46" s="119"/>
      <c r="GN46" s="119"/>
      <c r="GO46" s="119"/>
      <c r="GP46" s="119"/>
      <c r="GQ46" s="119"/>
      <c r="GR46" s="119"/>
      <c r="GS46" s="119"/>
      <c r="GT46" s="119"/>
      <c r="GU46" s="119"/>
      <c r="GV46" s="119"/>
      <c r="GW46" s="119"/>
      <c r="GX46" s="119"/>
      <c r="GY46" s="119"/>
      <c r="GZ46" s="119"/>
      <c r="HA46" s="119"/>
      <c r="HB46" s="119"/>
      <c r="HC46" s="119"/>
      <c r="HD46" s="119">
        <v>42</v>
      </c>
      <c r="HE46" s="119"/>
      <c r="HF46" s="119"/>
      <c r="HG46" s="119"/>
      <c r="HH46" s="119"/>
      <c r="HI46" s="119"/>
      <c r="HJ46" s="119"/>
      <c r="HK46" s="119"/>
      <c r="HL46" s="119"/>
      <c r="HM46" s="119"/>
      <c r="HN46" s="119"/>
      <c r="HO46" s="119"/>
      <c r="HP46" s="119"/>
      <c r="HQ46" s="119"/>
      <c r="HR46" s="119"/>
      <c r="HS46" s="119"/>
      <c r="HT46" s="119"/>
      <c r="HU46" s="119"/>
      <c r="HV46" s="119"/>
      <c r="HW46" s="119"/>
      <c r="HX46" s="119"/>
      <c r="HY46" s="119"/>
      <c r="HZ46" s="119"/>
      <c r="IA46" s="119"/>
      <c r="IB46" s="119"/>
      <c r="IC46" s="119"/>
      <c r="ID46" s="119"/>
      <c r="IE46" s="119"/>
      <c r="IF46" s="119"/>
      <c r="IG46" s="119"/>
      <c r="IH46" s="119"/>
      <c r="II46" s="119"/>
      <c r="IJ46" s="119"/>
      <c r="IK46" s="119"/>
      <c r="IL46" s="119"/>
      <c r="IM46" s="119"/>
      <c r="IN46" s="119"/>
      <c r="IO46" s="119"/>
      <c r="IP46" s="119"/>
      <c r="IQ46" s="119"/>
      <c r="IR46" s="119"/>
      <c r="IS46" s="68" t="str">
        <f t="shared" si="0"/>
        <v/>
      </c>
      <c r="IT46" s="417" t="str">
        <f t="shared" si="1"/>
        <v/>
      </c>
      <c r="IU46" s="450"/>
    </row>
    <row r="47" spans="1:255" ht="21" x14ac:dyDescent="0.2">
      <c r="A47" s="68">
        <v>43</v>
      </c>
      <c r="B47" s="68" t="str">
        <f>IF(กรอกข้อมูลทั่วไป!S46=0,"",กรอกข้อมูลทั่วไป!S46)</f>
        <v/>
      </c>
      <c r="C47" s="460" t="str">
        <f>IF(กรอกข้อมูลทั่วไป!T46=0,"",กรอกข้อมูลทั่วไป!T46)</f>
        <v/>
      </c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2"/>
      <c r="P47" s="457" t="str">
        <f>IF(กรอกข้อมูลทั่วไป!U46=0,"",กรอกข้อมูลทั่วไป!U46)</f>
        <v/>
      </c>
      <c r="Q47" s="458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>
        <v>43</v>
      </c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>
        <v>43</v>
      </c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>
        <v>43</v>
      </c>
      <c r="DQ47" s="119"/>
      <c r="DR47" s="119"/>
      <c r="DS47" s="119"/>
      <c r="DT47" s="119"/>
      <c r="DU47" s="119"/>
      <c r="DV47" s="119"/>
      <c r="DW47" s="119"/>
      <c r="DX47" s="119"/>
      <c r="DY47" s="119"/>
      <c r="DZ47" s="119"/>
      <c r="EA47" s="119"/>
      <c r="EB47" s="119"/>
      <c r="EC47" s="119"/>
      <c r="ED47" s="119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>
        <v>43</v>
      </c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  <c r="GJ47" s="119"/>
      <c r="GK47" s="119"/>
      <c r="GL47" s="119"/>
      <c r="GM47" s="119"/>
      <c r="GN47" s="119"/>
      <c r="GO47" s="119"/>
      <c r="GP47" s="119"/>
      <c r="GQ47" s="119"/>
      <c r="GR47" s="119"/>
      <c r="GS47" s="119"/>
      <c r="GT47" s="119"/>
      <c r="GU47" s="119"/>
      <c r="GV47" s="119"/>
      <c r="GW47" s="119"/>
      <c r="GX47" s="119"/>
      <c r="GY47" s="119"/>
      <c r="GZ47" s="119"/>
      <c r="HA47" s="119"/>
      <c r="HB47" s="119"/>
      <c r="HC47" s="119"/>
      <c r="HD47" s="119">
        <v>43</v>
      </c>
      <c r="HE47" s="119"/>
      <c r="HF47" s="119"/>
      <c r="HG47" s="119"/>
      <c r="HH47" s="119"/>
      <c r="HI47" s="119"/>
      <c r="HJ47" s="119"/>
      <c r="HK47" s="119"/>
      <c r="HL47" s="119"/>
      <c r="HM47" s="119"/>
      <c r="HN47" s="119"/>
      <c r="HO47" s="119"/>
      <c r="HP47" s="119"/>
      <c r="HQ47" s="119"/>
      <c r="HR47" s="119"/>
      <c r="HS47" s="119"/>
      <c r="HT47" s="119"/>
      <c r="HU47" s="119"/>
      <c r="HV47" s="119"/>
      <c r="HW47" s="119"/>
      <c r="HX47" s="119"/>
      <c r="HY47" s="119"/>
      <c r="HZ47" s="119"/>
      <c r="IA47" s="119"/>
      <c r="IB47" s="119"/>
      <c r="IC47" s="119"/>
      <c r="ID47" s="119"/>
      <c r="IE47" s="119"/>
      <c r="IF47" s="119"/>
      <c r="IG47" s="119"/>
      <c r="IH47" s="119"/>
      <c r="II47" s="119"/>
      <c r="IJ47" s="119"/>
      <c r="IK47" s="119"/>
      <c r="IL47" s="119"/>
      <c r="IM47" s="119"/>
      <c r="IN47" s="119"/>
      <c r="IO47" s="119"/>
      <c r="IP47" s="119"/>
      <c r="IQ47" s="119"/>
      <c r="IR47" s="119"/>
      <c r="IS47" s="68" t="str">
        <f t="shared" si="0"/>
        <v/>
      </c>
      <c r="IT47" s="417" t="str">
        <f t="shared" si="1"/>
        <v/>
      </c>
      <c r="IU47" s="450"/>
    </row>
    <row r="48" spans="1:255" ht="21" x14ac:dyDescent="0.2">
      <c r="A48" s="68">
        <v>44</v>
      </c>
      <c r="B48" s="68" t="str">
        <f>IF(กรอกข้อมูลทั่วไป!S47=0,"",กรอกข้อมูลทั่วไป!S47)</f>
        <v/>
      </c>
      <c r="C48" s="460" t="str">
        <f>IF(กรอกข้อมูลทั่วไป!T47=0,"",กรอกข้อมูลทั่วไป!T47)</f>
        <v/>
      </c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2"/>
      <c r="P48" s="457" t="str">
        <f>IF(กรอกข้อมูลทั่วไป!U47=0,"",กรอกข้อมูลทั่วไป!U47)</f>
        <v/>
      </c>
      <c r="Q48" s="458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>
        <v>44</v>
      </c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>
        <v>44</v>
      </c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>
        <v>44</v>
      </c>
      <c r="DQ48" s="119"/>
      <c r="DR48" s="119"/>
      <c r="DS48" s="119"/>
      <c r="DT48" s="119"/>
      <c r="DU48" s="119"/>
      <c r="DV48" s="119"/>
      <c r="DW48" s="119"/>
      <c r="DX48" s="119"/>
      <c r="DY48" s="119"/>
      <c r="DZ48" s="119"/>
      <c r="EA48" s="119"/>
      <c r="EB48" s="119"/>
      <c r="EC48" s="119"/>
      <c r="ED48" s="119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>
        <v>44</v>
      </c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  <c r="GJ48" s="119"/>
      <c r="GK48" s="119"/>
      <c r="GL48" s="119"/>
      <c r="GM48" s="119"/>
      <c r="GN48" s="119"/>
      <c r="GO48" s="119"/>
      <c r="GP48" s="119"/>
      <c r="GQ48" s="119"/>
      <c r="GR48" s="119"/>
      <c r="GS48" s="119"/>
      <c r="GT48" s="119"/>
      <c r="GU48" s="119"/>
      <c r="GV48" s="119"/>
      <c r="GW48" s="119"/>
      <c r="GX48" s="119"/>
      <c r="GY48" s="119"/>
      <c r="GZ48" s="119"/>
      <c r="HA48" s="119"/>
      <c r="HB48" s="119"/>
      <c r="HC48" s="119"/>
      <c r="HD48" s="119">
        <v>44</v>
      </c>
      <c r="HE48" s="119"/>
      <c r="HF48" s="119"/>
      <c r="HG48" s="119"/>
      <c r="HH48" s="119"/>
      <c r="HI48" s="119"/>
      <c r="HJ48" s="119"/>
      <c r="HK48" s="119"/>
      <c r="HL48" s="119"/>
      <c r="HM48" s="119"/>
      <c r="HN48" s="119"/>
      <c r="HO48" s="119"/>
      <c r="HP48" s="119"/>
      <c r="HQ48" s="119"/>
      <c r="HR48" s="119"/>
      <c r="HS48" s="119"/>
      <c r="HT48" s="119"/>
      <c r="HU48" s="119"/>
      <c r="HV48" s="119"/>
      <c r="HW48" s="119"/>
      <c r="HX48" s="119"/>
      <c r="HY48" s="119"/>
      <c r="HZ48" s="119"/>
      <c r="IA48" s="119"/>
      <c r="IB48" s="119"/>
      <c r="IC48" s="119"/>
      <c r="ID48" s="119"/>
      <c r="IE48" s="119"/>
      <c r="IF48" s="119"/>
      <c r="IG48" s="119"/>
      <c r="IH48" s="119"/>
      <c r="II48" s="119"/>
      <c r="IJ48" s="119"/>
      <c r="IK48" s="119"/>
      <c r="IL48" s="119"/>
      <c r="IM48" s="119"/>
      <c r="IN48" s="119"/>
      <c r="IO48" s="119"/>
      <c r="IP48" s="119"/>
      <c r="IQ48" s="119"/>
      <c r="IR48" s="119"/>
      <c r="IS48" s="68" t="str">
        <f t="shared" si="0"/>
        <v/>
      </c>
      <c r="IT48" s="417" t="str">
        <f t="shared" si="1"/>
        <v/>
      </c>
      <c r="IU48" s="450"/>
    </row>
    <row r="49" spans="1:255" ht="21" x14ac:dyDescent="0.2">
      <c r="A49" s="68">
        <v>45</v>
      </c>
      <c r="B49" s="68" t="str">
        <f>IF(กรอกข้อมูลทั่วไป!S48=0,"",กรอกข้อมูลทั่วไป!S48)</f>
        <v/>
      </c>
      <c r="C49" s="460" t="str">
        <f>IF(กรอกข้อมูลทั่วไป!T48=0,"",กรอกข้อมูลทั่วไป!T48)</f>
        <v/>
      </c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2"/>
      <c r="P49" s="457" t="str">
        <f>IF(กรอกข้อมูลทั่วไป!U48=0,"",กรอกข้อมูลทั่วไป!U48)</f>
        <v/>
      </c>
      <c r="Q49" s="458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>
        <v>45</v>
      </c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>
        <v>45</v>
      </c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>
        <v>45</v>
      </c>
      <c r="DQ49" s="119"/>
      <c r="DR49" s="119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>
        <v>45</v>
      </c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>
        <v>45</v>
      </c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  <c r="II49" s="119"/>
      <c r="IJ49" s="119"/>
      <c r="IK49" s="119"/>
      <c r="IL49" s="119"/>
      <c r="IM49" s="119"/>
      <c r="IN49" s="119"/>
      <c r="IO49" s="119"/>
      <c r="IP49" s="119"/>
      <c r="IQ49" s="119"/>
      <c r="IR49" s="119"/>
      <c r="IS49" s="68" t="str">
        <f t="shared" si="0"/>
        <v/>
      </c>
      <c r="IT49" s="417" t="str">
        <f t="shared" si="1"/>
        <v/>
      </c>
      <c r="IU49" s="450"/>
    </row>
    <row r="50" spans="1:255" x14ac:dyDescent="0.2">
      <c r="CB50" s="136"/>
    </row>
    <row r="52" spans="1:255" ht="32.25" x14ac:dyDescent="0.2">
      <c r="B52" s="274" t="s">
        <v>272</v>
      </c>
      <c r="C52" s="276" t="s">
        <v>271</v>
      </c>
      <c r="GH52" s="2"/>
    </row>
    <row r="53" spans="1:255" ht="23.25" x14ac:dyDescent="0.2">
      <c r="C53" s="275" t="s">
        <v>269</v>
      </c>
    </row>
    <row r="54" spans="1:255" ht="23.25" x14ac:dyDescent="0.2">
      <c r="C54" s="275" t="s">
        <v>270</v>
      </c>
    </row>
  </sheetData>
  <sheetProtection algorithmName="SHA-512" hashValue="NXy3mhDCb9hwsJ2i4FXIKWBbRiZsWqLC2MvVD36bg+/6dBRTZx+Qmgm7Q1zsdtzg1M29dSM1RPzrMf/vsPAfWA==" saltValue="AaI9OSQokr0mYtMd4bLr8g==" spinCount="100000" sheet="1" selectLockedCells="1"/>
  <mergeCells count="186">
    <mergeCell ref="C14:O14"/>
    <mergeCell ref="C15:O15"/>
    <mergeCell ref="C17:O17"/>
    <mergeCell ref="EK2:EO2"/>
    <mergeCell ref="BQ2:BU2"/>
    <mergeCell ref="CL2:CP2"/>
    <mergeCell ref="CQ2:CU2"/>
    <mergeCell ref="CV2:CZ2"/>
    <mergeCell ref="DA2:DE2"/>
    <mergeCell ref="BW2:CA2"/>
    <mergeCell ref="CB2:CF2"/>
    <mergeCell ref="CG2:CK2"/>
    <mergeCell ref="DF2:DJ2"/>
    <mergeCell ref="DK2:DO2"/>
    <mergeCell ref="C2:O4"/>
    <mergeCell ref="P2:P4"/>
    <mergeCell ref="R2:V2"/>
    <mergeCell ref="W2:AA2"/>
    <mergeCell ref="AC2:AG2"/>
    <mergeCell ref="AH2:AL2"/>
    <mergeCell ref="AM2:AQ2"/>
    <mergeCell ref="A2:A4"/>
    <mergeCell ref="B2:B4"/>
    <mergeCell ref="C47:O47"/>
    <mergeCell ref="C29:O29"/>
    <mergeCell ref="C30:O30"/>
    <mergeCell ref="C31:O31"/>
    <mergeCell ref="C32:O32"/>
    <mergeCell ref="C33:O33"/>
    <mergeCell ref="C34:O34"/>
    <mergeCell ref="C35:O35"/>
    <mergeCell ref="C36:O36"/>
    <mergeCell ref="C37:O37"/>
    <mergeCell ref="C38:O38"/>
    <mergeCell ref="C23:O23"/>
    <mergeCell ref="C24:O24"/>
    <mergeCell ref="C25:O25"/>
    <mergeCell ref="C26:O26"/>
    <mergeCell ref="C27:O27"/>
    <mergeCell ref="C28:O28"/>
    <mergeCell ref="C9:O9"/>
    <mergeCell ref="C10:O10"/>
    <mergeCell ref="C22:O22"/>
    <mergeCell ref="C11:O11"/>
    <mergeCell ref="C13:O13"/>
    <mergeCell ref="C49:O49"/>
    <mergeCell ref="C41:O41"/>
    <mergeCell ref="C42:O42"/>
    <mergeCell ref="C43:O43"/>
    <mergeCell ref="C44:O44"/>
    <mergeCell ref="C45:O45"/>
    <mergeCell ref="C46:O46"/>
    <mergeCell ref="C48:O48"/>
    <mergeCell ref="C40:O40"/>
    <mergeCell ref="IT8:IU8"/>
    <mergeCell ref="P8:Q8"/>
    <mergeCell ref="IT9:IU9"/>
    <mergeCell ref="IT10:IU10"/>
    <mergeCell ref="IT11:IU11"/>
    <mergeCell ref="P9:Q9"/>
    <mergeCell ref="C39:O39"/>
    <mergeCell ref="C18:O18"/>
    <mergeCell ref="C19:O19"/>
    <mergeCell ref="C20:O20"/>
    <mergeCell ref="C21:O21"/>
    <mergeCell ref="IT35:IU35"/>
    <mergeCell ref="IT31:IU31"/>
    <mergeCell ref="IT28:IU28"/>
    <mergeCell ref="IT36:IU36"/>
    <mergeCell ref="IT17:IU17"/>
    <mergeCell ref="IT18:IU18"/>
    <mergeCell ref="IT19:IU19"/>
    <mergeCell ref="IT20:IU20"/>
    <mergeCell ref="IT21:IU21"/>
    <mergeCell ref="IT27:IU27"/>
    <mergeCell ref="IT29:IU29"/>
    <mergeCell ref="IT30:IU30"/>
    <mergeCell ref="C12:O12"/>
    <mergeCell ref="IT2:IU2"/>
    <mergeCell ref="II2:IM2"/>
    <mergeCell ref="IT5:IU5"/>
    <mergeCell ref="IT6:IU6"/>
    <mergeCell ref="IT7:IU7"/>
    <mergeCell ref="C16:O16"/>
    <mergeCell ref="C5:O5"/>
    <mergeCell ref="C6:O6"/>
    <mergeCell ref="C7:O7"/>
    <mergeCell ref="C8:O8"/>
    <mergeCell ref="IT12:IU12"/>
    <mergeCell ref="IT13:IU13"/>
    <mergeCell ref="IT16:IU16"/>
    <mergeCell ref="IT14:IU14"/>
    <mergeCell ref="IT15:IU15"/>
    <mergeCell ref="FK2:FO2"/>
    <mergeCell ref="FP2:FT2"/>
    <mergeCell ref="FU2:FY2"/>
    <mergeCell ref="FZ2:GD2"/>
    <mergeCell ref="GE2:GI2"/>
    <mergeCell ref="AR2:AV2"/>
    <mergeCell ref="AW2:BA2"/>
    <mergeCell ref="BB2:BF2"/>
    <mergeCell ref="BG2:BK2"/>
    <mergeCell ref="P40:Q40"/>
    <mergeCell ref="IT22:IU22"/>
    <mergeCell ref="IT23:IU23"/>
    <mergeCell ref="IT24:IU24"/>
    <mergeCell ref="IT25:IU25"/>
    <mergeCell ref="IT26:IU26"/>
    <mergeCell ref="P30:Q30"/>
    <mergeCell ref="P31:Q31"/>
    <mergeCell ref="IT32:IU32"/>
    <mergeCell ref="IT33:IU33"/>
    <mergeCell ref="IT34:IU34"/>
    <mergeCell ref="P34:Q34"/>
    <mergeCell ref="P35:Q35"/>
    <mergeCell ref="P32:Q32"/>
    <mergeCell ref="P33:Q33"/>
    <mergeCell ref="P36:Q36"/>
    <mergeCell ref="P28:Q28"/>
    <mergeCell ref="P29:Q29"/>
    <mergeCell ref="P49:Q49"/>
    <mergeCell ref="P46:Q46"/>
    <mergeCell ref="P47:Q47"/>
    <mergeCell ref="P42:Q42"/>
    <mergeCell ref="P43:Q43"/>
    <mergeCell ref="P48:Q48"/>
    <mergeCell ref="P44:Q44"/>
    <mergeCell ref="P45:Q45"/>
    <mergeCell ref="IT37:IU37"/>
    <mergeCell ref="IT38:IU38"/>
    <mergeCell ref="IT39:IU39"/>
    <mergeCell ref="P38:Q38"/>
    <mergeCell ref="P39:Q39"/>
    <mergeCell ref="IT45:IU45"/>
    <mergeCell ref="IT43:IU43"/>
    <mergeCell ref="IT44:IU44"/>
    <mergeCell ref="IT46:IU46"/>
    <mergeCell ref="IT47:IU47"/>
    <mergeCell ref="IT48:IU48"/>
    <mergeCell ref="IT41:IU41"/>
    <mergeCell ref="IT42:IU42"/>
    <mergeCell ref="IT40:IU40"/>
    <mergeCell ref="P41:Q41"/>
    <mergeCell ref="P37:Q37"/>
    <mergeCell ref="IT49:IU49"/>
    <mergeCell ref="BL2:BP2"/>
    <mergeCell ref="P26:Q26"/>
    <mergeCell ref="P27:Q27"/>
    <mergeCell ref="P24:Q24"/>
    <mergeCell ref="P25:Q25"/>
    <mergeCell ref="P22:Q22"/>
    <mergeCell ref="P23:Q23"/>
    <mergeCell ref="P20:Q20"/>
    <mergeCell ref="P21:Q21"/>
    <mergeCell ref="P18:Q18"/>
    <mergeCell ref="P19:Q19"/>
    <mergeCell ref="P16:Q16"/>
    <mergeCell ref="P17:Q17"/>
    <mergeCell ref="P14:Q14"/>
    <mergeCell ref="P15:Q15"/>
    <mergeCell ref="P12:Q12"/>
    <mergeCell ref="P13:Q13"/>
    <mergeCell ref="P10:Q10"/>
    <mergeCell ref="P11:Q11"/>
    <mergeCell ref="P6:Q6"/>
    <mergeCell ref="P7:Q7"/>
    <mergeCell ref="P5:Q5"/>
    <mergeCell ref="HT2:HX2"/>
    <mergeCell ref="EU2:EY2"/>
    <mergeCell ref="EZ2:FD2"/>
    <mergeCell ref="FE2:FI2"/>
    <mergeCell ref="DQ2:DU2"/>
    <mergeCell ref="DV2:DZ2"/>
    <mergeCell ref="EA2:EE2"/>
    <mergeCell ref="EF2:EJ2"/>
    <mergeCell ref="IN2:IR2"/>
    <mergeCell ref="GJ2:GN2"/>
    <mergeCell ref="GO2:GS2"/>
    <mergeCell ref="GY2:HC2"/>
    <mergeCell ref="HE2:HI2"/>
    <mergeCell ref="HJ2:HN2"/>
    <mergeCell ref="HO2:HS2"/>
    <mergeCell ref="GT2:GX2"/>
    <mergeCell ref="ID2:IH2"/>
    <mergeCell ref="HY2:IC2"/>
    <mergeCell ref="EP2:ET2"/>
  </mergeCells>
  <conditionalFormatting sqref="IT5:IU49">
    <cfRule type="cellIs" dxfId="0" priority="1" operator="lessThan">
      <formula>$IU$4</formula>
    </cfRule>
  </conditionalFormatting>
  <printOptions horizontalCentered="1"/>
  <pageMargins left="0.9055118110236221" right="0.19685039370078741" top="0" bottom="0" header="0.31496062992125984" footer="0.31496062992125984"/>
  <pageSetup paperSize="9" scale="82" orientation="portrait" horizontalDpi="4294967293" verticalDpi="1200" r:id="rId1"/>
  <colBreaks count="5" manualBreakCount="5">
    <brk id="27" max="1048575" man="1"/>
    <brk id="73" max="1048575" man="1"/>
    <brk id="119" max="1048575" man="1"/>
    <brk id="165" max="1048575" man="1"/>
    <brk id="2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2:T45"/>
  <sheetViews>
    <sheetView view="pageBreakPreview" zoomScaleNormal="80" zoomScaleSheetLayoutView="100" workbookViewId="0">
      <selection activeCell="B5" sqref="B5"/>
    </sheetView>
  </sheetViews>
  <sheetFormatPr defaultRowHeight="12.75" x14ac:dyDescent="0.2"/>
  <cols>
    <col min="1" max="1" width="5" customWidth="1"/>
    <col min="2" max="2" width="15.140625" customWidth="1"/>
    <col min="7" max="7" width="18.28515625" customWidth="1"/>
    <col min="8" max="8" width="9.42578125" bestFit="1" customWidth="1"/>
    <col min="9" max="10" width="5.7109375" customWidth="1"/>
    <col min="11" max="11" width="5" customWidth="1"/>
    <col min="12" max="12" width="15.140625" customWidth="1"/>
    <col min="17" max="17" width="18.28515625" customWidth="1"/>
    <col min="18" max="18" width="9.42578125" bestFit="1" customWidth="1"/>
    <col min="19" max="20" width="5.7109375" customWidth="1"/>
  </cols>
  <sheetData>
    <row r="2" spans="1:20" ht="21" x14ac:dyDescent="0.35">
      <c r="A2" s="289" t="s">
        <v>38</v>
      </c>
      <c r="B2" s="289"/>
      <c r="C2" s="289"/>
      <c r="D2" s="289"/>
      <c r="E2" s="289"/>
      <c r="F2" s="289"/>
      <c r="G2" s="289"/>
      <c r="H2" s="289"/>
      <c r="I2" s="289"/>
      <c r="J2" s="289"/>
      <c r="K2" s="289" t="s">
        <v>38</v>
      </c>
      <c r="L2" s="289"/>
      <c r="M2" s="289"/>
      <c r="N2" s="289"/>
      <c r="O2" s="289"/>
      <c r="P2" s="289"/>
      <c r="Q2" s="289"/>
      <c r="R2" s="289"/>
      <c r="S2" s="289"/>
      <c r="T2" s="289"/>
    </row>
    <row r="4" spans="1:20" ht="18.75" customHeight="1" x14ac:dyDescent="0.3">
      <c r="A4" s="138"/>
      <c r="B4" s="262" t="str">
        <f>"กลุ่มสาระการเรียนรู้"&amp;กรอกข้อมูลทั่วไป!D7</f>
        <v>กลุ่มสาระการเรียนรู้</v>
      </c>
      <c r="D4" s="139"/>
      <c r="E4" s="139"/>
      <c r="F4" s="139"/>
      <c r="H4" s="263" t="str">
        <f>"รหัสวิชา"&amp;" "&amp;กรอกข้อมูลทั่วไป!D6</f>
        <v xml:space="preserve">รหัสวิชา </v>
      </c>
      <c r="I4" s="138"/>
      <c r="J4" s="138"/>
      <c r="K4" s="138"/>
      <c r="L4" s="262" t="str">
        <f>B4</f>
        <v>กลุ่มสาระการเรียนรู้</v>
      </c>
      <c r="N4" s="139"/>
      <c r="O4" s="139"/>
      <c r="P4" s="139"/>
      <c r="R4" s="263" t="str">
        <f>H4</f>
        <v xml:space="preserve">รหัสวิชา </v>
      </c>
      <c r="S4" s="138"/>
      <c r="T4" s="138"/>
    </row>
    <row r="5" spans="1:20" ht="18.75" customHeight="1" x14ac:dyDescent="0.3">
      <c r="A5" s="138"/>
      <c r="B5" s="262" t="str">
        <f>"รายวิชา"&amp;กรอกข้อมูลทั่วไป!D5</f>
        <v>รายวิชา</v>
      </c>
      <c r="C5" s="139"/>
      <c r="D5" s="139"/>
      <c r="E5" s="139"/>
      <c r="F5" s="139"/>
      <c r="H5" s="263" t="str">
        <f>IF(กรอกข้อมูลทั่วไป!D4="","",VLOOKUP(กรอกข้อมูลทั่วไป!D4,data!$R$3:$S$8,2))</f>
        <v/>
      </c>
      <c r="I5" s="138"/>
      <c r="J5" s="138"/>
      <c r="K5" s="138"/>
      <c r="L5" s="262" t="str">
        <f>B5</f>
        <v>รายวิชา</v>
      </c>
      <c r="M5" s="139"/>
      <c r="N5" s="139"/>
      <c r="O5" s="139"/>
      <c r="P5" s="139"/>
      <c r="R5" s="263" t="str">
        <f>H5</f>
        <v/>
      </c>
      <c r="S5" s="138"/>
      <c r="T5" s="138"/>
    </row>
    <row r="6" spans="1:20" ht="18.75" customHeight="1" x14ac:dyDescent="0.2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</row>
    <row r="7" spans="1:20" ht="20.100000000000001" customHeight="1" x14ac:dyDescent="0.25">
      <c r="A7" s="140" t="s">
        <v>140</v>
      </c>
      <c r="B7" s="471" t="s">
        <v>141</v>
      </c>
      <c r="C7" s="471"/>
      <c r="D7" s="471"/>
      <c r="E7" s="471"/>
      <c r="F7" s="471"/>
      <c r="G7" s="471"/>
      <c r="H7" s="471"/>
      <c r="I7" s="471" t="s">
        <v>139</v>
      </c>
      <c r="J7" s="471"/>
      <c r="K7" s="140" t="s">
        <v>140</v>
      </c>
      <c r="L7" s="471" t="s">
        <v>141</v>
      </c>
      <c r="M7" s="471"/>
      <c r="N7" s="471"/>
      <c r="O7" s="471"/>
      <c r="P7" s="471"/>
      <c r="Q7" s="471"/>
      <c r="R7" s="471"/>
      <c r="S7" s="471" t="s">
        <v>139</v>
      </c>
      <c r="T7" s="471"/>
    </row>
    <row r="8" spans="1:20" ht="20.100000000000001" customHeight="1" x14ac:dyDescent="0.2">
      <c r="A8" s="264"/>
      <c r="B8" s="480" t="s">
        <v>142</v>
      </c>
      <c r="C8" s="481"/>
      <c r="D8" s="481"/>
      <c r="E8" s="481"/>
      <c r="F8" s="481"/>
      <c r="G8" s="481"/>
      <c r="H8" s="482"/>
      <c r="I8" s="472"/>
      <c r="J8" s="473"/>
      <c r="K8" s="264"/>
      <c r="L8" s="480" t="s">
        <v>142</v>
      </c>
      <c r="M8" s="481"/>
      <c r="N8" s="481"/>
      <c r="O8" s="481"/>
      <c r="P8" s="481"/>
      <c r="Q8" s="481"/>
      <c r="R8" s="482"/>
      <c r="S8" s="472"/>
      <c r="T8" s="473"/>
    </row>
    <row r="9" spans="1:20" ht="20.100000000000001" customHeight="1" x14ac:dyDescent="0.2">
      <c r="A9" s="265">
        <v>1</v>
      </c>
      <c r="B9" s="474"/>
      <c r="C9" s="475"/>
      <c r="D9" s="475"/>
      <c r="E9" s="475"/>
      <c r="F9" s="475"/>
      <c r="G9" s="475"/>
      <c r="H9" s="476"/>
      <c r="I9" s="469"/>
      <c r="J9" s="470"/>
      <c r="K9" s="265">
        <v>1</v>
      </c>
      <c r="L9" s="474"/>
      <c r="M9" s="475"/>
      <c r="N9" s="475"/>
      <c r="O9" s="475"/>
      <c r="P9" s="475"/>
      <c r="Q9" s="475"/>
      <c r="R9" s="476"/>
      <c r="S9" s="469"/>
      <c r="T9" s="470"/>
    </row>
    <row r="10" spans="1:20" ht="20.100000000000001" customHeight="1" x14ac:dyDescent="0.2">
      <c r="A10" s="265">
        <v>2</v>
      </c>
      <c r="B10" s="474"/>
      <c r="C10" s="475"/>
      <c r="D10" s="475"/>
      <c r="E10" s="475"/>
      <c r="F10" s="475"/>
      <c r="G10" s="475"/>
      <c r="H10" s="476"/>
      <c r="I10" s="469"/>
      <c r="J10" s="470"/>
      <c r="K10" s="265">
        <v>2</v>
      </c>
      <c r="L10" s="474"/>
      <c r="M10" s="475"/>
      <c r="N10" s="475"/>
      <c r="O10" s="475"/>
      <c r="P10" s="475"/>
      <c r="Q10" s="475"/>
      <c r="R10" s="476"/>
      <c r="S10" s="469"/>
      <c r="T10" s="470"/>
    </row>
    <row r="11" spans="1:20" ht="20.100000000000001" customHeight="1" x14ac:dyDescent="0.2">
      <c r="A11" s="265">
        <v>3</v>
      </c>
      <c r="B11" s="474"/>
      <c r="C11" s="475"/>
      <c r="D11" s="475"/>
      <c r="E11" s="475"/>
      <c r="F11" s="475"/>
      <c r="G11" s="475"/>
      <c r="H11" s="476"/>
      <c r="I11" s="469"/>
      <c r="J11" s="470"/>
      <c r="K11" s="265">
        <v>3</v>
      </c>
      <c r="L11" s="474"/>
      <c r="M11" s="475"/>
      <c r="N11" s="475"/>
      <c r="O11" s="475"/>
      <c r="P11" s="475"/>
      <c r="Q11" s="475"/>
      <c r="R11" s="476"/>
      <c r="S11" s="469"/>
      <c r="T11" s="470"/>
    </row>
    <row r="12" spans="1:20" ht="20.100000000000001" customHeight="1" x14ac:dyDescent="0.2">
      <c r="A12" s="265">
        <v>4</v>
      </c>
      <c r="B12" s="474"/>
      <c r="C12" s="475"/>
      <c r="D12" s="475"/>
      <c r="E12" s="475"/>
      <c r="F12" s="475"/>
      <c r="G12" s="475"/>
      <c r="H12" s="476"/>
      <c r="I12" s="469"/>
      <c r="J12" s="470"/>
      <c r="K12" s="265">
        <v>4</v>
      </c>
      <c r="L12" s="474"/>
      <c r="M12" s="475"/>
      <c r="N12" s="475"/>
      <c r="O12" s="475"/>
      <c r="P12" s="475"/>
      <c r="Q12" s="475"/>
      <c r="R12" s="476"/>
      <c r="S12" s="469"/>
      <c r="T12" s="470"/>
    </row>
    <row r="13" spans="1:20" ht="20.100000000000001" customHeight="1" x14ac:dyDescent="0.2">
      <c r="A13" s="265">
        <v>5</v>
      </c>
      <c r="B13" s="474"/>
      <c r="C13" s="475"/>
      <c r="D13" s="475"/>
      <c r="E13" s="475"/>
      <c r="F13" s="475"/>
      <c r="G13" s="475"/>
      <c r="H13" s="476"/>
      <c r="I13" s="469"/>
      <c r="J13" s="470"/>
      <c r="K13" s="265">
        <v>5</v>
      </c>
      <c r="L13" s="474"/>
      <c r="M13" s="475"/>
      <c r="N13" s="475"/>
      <c r="O13" s="475"/>
      <c r="P13" s="475"/>
      <c r="Q13" s="475"/>
      <c r="R13" s="476"/>
      <c r="S13" s="469"/>
      <c r="T13" s="470"/>
    </row>
    <row r="14" spans="1:20" ht="20.100000000000001" customHeight="1" x14ac:dyDescent="0.2">
      <c r="A14" s="265">
        <v>6</v>
      </c>
      <c r="B14" s="474"/>
      <c r="C14" s="475"/>
      <c r="D14" s="475"/>
      <c r="E14" s="475"/>
      <c r="F14" s="475"/>
      <c r="G14" s="475"/>
      <c r="H14" s="476"/>
      <c r="I14" s="469"/>
      <c r="J14" s="470"/>
      <c r="K14" s="265">
        <v>6</v>
      </c>
      <c r="L14" s="474"/>
      <c r="M14" s="475"/>
      <c r="N14" s="475"/>
      <c r="O14" s="475"/>
      <c r="P14" s="475"/>
      <c r="Q14" s="475"/>
      <c r="R14" s="476"/>
      <c r="S14" s="469"/>
      <c r="T14" s="470"/>
    </row>
    <row r="15" spans="1:20" ht="20.100000000000001" customHeight="1" x14ac:dyDescent="0.2">
      <c r="A15" s="265">
        <v>7</v>
      </c>
      <c r="B15" s="474"/>
      <c r="C15" s="475"/>
      <c r="D15" s="475"/>
      <c r="E15" s="475"/>
      <c r="F15" s="475"/>
      <c r="G15" s="475"/>
      <c r="H15" s="476"/>
      <c r="I15" s="469"/>
      <c r="J15" s="470"/>
      <c r="K15" s="265">
        <v>7</v>
      </c>
      <c r="L15" s="474"/>
      <c r="M15" s="475"/>
      <c r="N15" s="475"/>
      <c r="O15" s="475"/>
      <c r="P15" s="475"/>
      <c r="Q15" s="475"/>
      <c r="R15" s="476"/>
      <c r="S15" s="469"/>
      <c r="T15" s="470"/>
    </row>
    <row r="16" spans="1:20" ht="20.100000000000001" customHeight="1" x14ac:dyDescent="0.2">
      <c r="A16" s="265">
        <v>8</v>
      </c>
      <c r="B16" s="474"/>
      <c r="C16" s="475"/>
      <c r="D16" s="475"/>
      <c r="E16" s="475"/>
      <c r="F16" s="475"/>
      <c r="G16" s="475"/>
      <c r="H16" s="476"/>
      <c r="I16" s="469"/>
      <c r="J16" s="470"/>
      <c r="K16" s="265">
        <v>8</v>
      </c>
      <c r="L16" s="474"/>
      <c r="M16" s="475"/>
      <c r="N16" s="475"/>
      <c r="O16" s="475"/>
      <c r="P16" s="475"/>
      <c r="Q16" s="475"/>
      <c r="R16" s="476"/>
      <c r="S16" s="469"/>
      <c r="T16" s="470"/>
    </row>
    <row r="17" spans="1:20" ht="20.100000000000001" customHeight="1" x14ac:dyDescent="0.2">
      <c r="A17" s="265">
        <v>9</v>
      </c>
      <c r="B17" s="474"/>
      <c r="C17" s="475"/>
      <c r="D17" s="475"/>
      <c r="E17" s="475"/>
      <c r="F17" s="475"/>
      <c r="G17" s="475"/>
      <c r="H17" s="476"/>
      <c r="I17" s="469"/>
      <c r="J17" s="470"/>
      <c r="K17" s="265">
        <v>9</v>
      </c>
      <c r="L17" s="474"/>
      <c r="M17" s="475"/>
      <c r="N17" s="475"/>
      <c r="O17" s="475"/>
      <c r="P17" s="475"/>
      <c r="Q17" s="475"/>
      <c r="R17" s="476"/>
      <c r="S17" s="469"/>
      <c r="T17" s="470"/>
    </row>
    <row r="18" spans="1:20" ht="20.100000000000001" customHeight="1" x14ac:dyDescent="0.2">
      <c r="A18" s="265">
        <v>10</v>
      </c>
      <c r="B18" s="474"/>
      <c r="C18" s="475"/>
      <c r="D18" s="475"/>
      <c r="E18" s="475"/>
      <c r="F18" s="475"/>
      <c r="G18" s="475"/>
      <c r="H18" s="476"/>
      <c r="I18" s="469"/>
      <c r="J18" s="470"/>
      <c r="K18" s="265">
        <v>10</v>
      </c>
      <c r="L18" s="474"/>
      <c r="M18" s="475"/>
      <c r="N18" s="475"/>
      <c r="O18" s="475"/>
      <c r="P18" s="475"/>
      <c r="Q18" s="475"/>
      <c r="R18" s="476"/>
      <c r="S18" s="469"/>
      <c r="T18" s="470"/>
    </row>
    <row r="19" spans="1:20" ht="20.100000000000001" customHeight="1" x14ac:dyDescent="0.2">
      <c r="A19" s="265">
        <v>11</v>
      </c>
      <c r="B19" s="474"/>
      <c r="C19" s="475"/>
      <c r="D19" s="475"/>
      <c r="E19" s="475"/>
      <c r="F19" s="475"/>
      <c r="G19" s="475"/>
      <c r="H19" s="476"/>
      <c r="I19" s="469"/>
      <c r="J19" s="470"/>
      <c r="K19" s="265">
        <v>11</v>
      </c>
      <c r="L19" s="474"/>
      <c r="M19" s="475"/>
      <c r="N19" s="475"/>
      <c r="O19" s="475"/>
      <c r="P19" s="475"/>
      <c r="Q19" s="475"/>
      <c r="R19" s="476"/>
      <c r="S19" s="469"/>
      <c r="T19" s="470"/>
    </row>
    <row r="20" spans="1:20" ht="20.100000000000001" customHeight="1" x14ac:dyDescent="0.2">
      <c r="A20" s="265">
        <v>12</v>
      </c>
      <c r="B20" s="474"/>
      <c r="C20" s="475"/>
      <c r="D20" s="475"/>
      <c r="E20" s="475"/>
      <c r="F20" s="475"/>
      <c r="G20" s="475"/>
      <c r="H20" s="476"/>
      <c r="I20" s="469"/>
      <c r="J20" s="470"/>
      <c r="K20" s="265">
        <v>12</v>
      </c>
      <c r="L20" s="474"/>
      <c r="M20" s="475"/>
      <c r="N20" s="475"/>
      <c r="O20" s="475"/>
      <c r="P20" s="475"/>
      <c r="Q20" s="475"/>
      <c r="R20" s="476"/>
      <c r="S20" s="469"/>
      <c r="T20" s="470"/>
    </row>
    <row r="21" spans="1:20" ht="20.100000000000001" customHeight="1" x14ac:dyDescent="0.2">
      <c r="A21" s="265">
        <v>13</v>
      </c>
      <c r="B21" s="474"/>
      <c r="C21" s="475"/>
      <c r="D21" s="475"/>
      <c r="E21" s="475"/>
      <c r="F21" s="475"/>
      <c r="G21" s="475"/>
      <c r="H21" s="476"/>
      <c r="I21" s="469"/>
      <c r="J21" s="470"/>
      <c r="K21" s="265">
        <v>13</v>
      </c>
      <c r="L21" s="474"/>
      <c r="M21" s="475"/>
      <c r="N21" s="475"/>
      <c r="O21" s="475"/>
      <c r="P21" s="475"/>
      <c r="Q21" s="475"/>
      <c r="R21" s="476"/>
      <c r="S21" s="469"/>
      <c r="T21" s="470"/>
    </row>
    <row r="22" spans="1:20" ht="20.100000000000001" customHeight="1" x14ac:dyDescent="0.2">
      <c r="A22" s="265">
        <v>14</v>
      </c>
      <c r="B22" s="474"/>
      <c r="C22" s="475"/>
      <c r="D22" s="475"/>
      <c r="E22" s="475"/>
      <c r="F22" s="475"/>
      <c r="G22" s="475"/>
      <c r="H22" s="476"/>
      <c r="I22" s="469"/>
      <c r="J22" s="470"/>
      <c r="K22" s="265">
        <v>14</v>
      </c>
      <c r="L22" s="474"/>
      <c r="M22" s="475"/>
      <c r="N22" s="475"/>
      <c r="O22" s="475"/>
      <c r="P22" s="475"/>
      <c r="Q22" s="475"/>
      <c r="R22" s="476"/>
      <c r="S22" s="469"/>
      <c r="T22" s="470"/>
    </row>
    <row r="23" spans="1:20" ht="20.100000000000001" customHeight="1" x14ac:dyDescent="0.2">
      <c r="A23" s="265"/>
      <c r="B23" s="483" t="s">
        <v>143</v>
      </c>
      <c r="C23" s="484"/>
      <c r="D23" s="484"/>
      <c r="E23" s="484"/>
      <c r="F23" s="484"/>
      <c r="G23" s="484"/>
      <c r="H23" s="485"/>
      <c r="I23" s="469"/>
      <c r="J23" s="470"/>
      <c r="K23" s="265"/>
      <c r="L23" s="483" t="s">
        <v>143</v>
      </c>
      <c r="M23" s="484"/>
      <c r="N23" s="484"/>
      <c r="O23" s="484"/>
      <c r="P23" s="484"/>
      <c r="Q23" s="484"/>
      <c r="R23" s="485"/>
      <c r="S23" s="469"/>
      <c r="T23" s="470"/>
    </row>
    <row r="24" spans="1:20" ht="20.100000000000001" customHeight="1" x14ac:dyDescent="0.2">
      <c r="A24" s="265">
        <v>15</v>
      </c>
      <c r="B24" s="474"/>
      <c r="C24" s="475"/>
      <c r="D24" s="475"/>
      <c r="E24" s="475"/>
      <c r="F24" s="475"/>
      <c r="G24" s="475"/>
      <c r="H24" s="476"/>
      <c r="I24" s="469"/>
      <c r="J24" s="470"/>
      <c r="K24" s="265">
        <v>15</v>
      </c>
      <c r="L24" s="474"/>
      <c r="M24" s="475"/>
      <c r="N24" s="475"/>
      <c r="O24" s="475"/>
      <c r="P24" s="475"/>
      <c r="Q24" s="475"/>
      <c r="R24" s="476"/>
      <c r="S24" s="469"/>
      <c r="T24" s="470"/>
    </row>
    <row r="25" spans="1:20" ht="20.100000000000001" customHeight="1" x14ac:dyDescent="0.2">
      <c r="A25" s="265">
        <v>16</v>
      </c>
      <c r="B25" s="474"/>
      <c r="C25" s="475"/>
      <c r="D25" s="475"/>
      <c r="E25" s="475"/>
      <c r="F25" s="475"/>
      <c r="G25" s="475"/>
      <c r="H25" s="476"/>
      <c r="I25" s="469"/>
      <c r="J25" s="470"/>
      <c r="K25" s="265">
        <v>16</v>
      </c>
      <c r="L25" s="474"/>
      <c r="M25" s="475"/>
      <c r="N25" s="475"/>
      <c r="O25" s="475"/>
      <c r="P25" s="475"/>
      <c r="Q25" s="475"/>
      <c r="R25" s="476"/>
      <c r="S25" s="469"/>
      <c r="T25" s="470"/>
    </row>
    <row r="26" spans="1:20" ht="20.100000000000001" customHeight="1" x14ac:dyDescent="0.2">
      <c r="A26" s="265">
        <v>17</v>
      </c>
      <c r="B26" s="474"/>
      <c r="C26" s="475"/>
      <c r="D26" s="475"/>
      <c r="E26" s="475"/>
      <c r="F26" s="475"/>
      <c r="G26" s="475"/>
      <c r="H26" s="476"/>
      <c r="I26" s="469"/>
      <c r="J26" s="470"/>
      <c r="K26" s="265">
        <v>17</v>
      </c>
      <c r="L26" s="474"/>
      <c r="M26" s="475"/>
      <c r="N26" s="475"/>
      <c r="O26" s="475"/>
      <c r="P26" s="475"/>
      <c r="Q26" s="475"/>
      <c r="R26" s="476"/>
      <c r="S26" s="469"/>
      <c r="T26" s="470"/>
    </row>
    <row r="27" spans="1:20" ht="20.100000000000001" customHeight="1" x14ac:dyDescent="0.2">
      <c r="A27" s="265">
        <v>18</v>
      </c>
      <c r="B27" s="474"/>
      <c r="C27" s="475"/>
      <c r="D27" s="475"/>
      <c r="E27" s="475"/>
      <c r="F27" s="475"/>
      <c r="G27" s="475"/>
      <c r="H27" s="476"/>
      <c r="I27" s="469"/>
      <c r="J27" s="470"/>
      <c r="K27" s="265">
        <v>18</v>
      </c>
      <c r="L27" s="474"/>
      <c r="M27" s="475"/>
      <c r="N27" s="475"/>
      <c r="O27" s="475"/>
      <c r="P27" s="475"/>
      <c r="Q27" s="475"/>
      <c r="R27" s="476"/>
      <c r="S27" s="469"/>
      <c r="T27" s="470"/>
    </row>
    <row r="28" spans="1:20" ht="20.100000000000001" customHeight="1" x14ac:dyDescent="0.2">
      <c r="A28" s="265">
        <v>19</v>
      </c>
      <c r="B28" s="474"/>
      <c r="C28" s="475"/>
      <c r="D28" s="475"/>
      <c r="E28" s="475"/>
      <c r="F28" s="475"/>
      <c r="G28" s="475"/>
      <c r="H28" s="476"/>
      <c r="I28" s="469"/>
      <c r="J28" s="470"/>
      <c r="K28" s="265">
        <v>19</v>
      </c>
      <c r="L28" s="474"/>
      <c r="M28" s="475"/>
      <c r="N28" s="475"/>
      <c r="O28" s="475"/>
      <c r="P28" s="475"/>
      <c r="Q28" s="475"/>
      <c r="R28" s="476"/>
      <c r="S28" s="469"/>
      <c r="T28" s="470"/>
    </row>
    <row r="29" spans="1:20" ht="20.100000000000001" customHeight="1" x14ac:dyDescent="0.2">
      <c r="A29" s="265">
        <v>20</v>
      </c>
      <c r="B29" s="474"/>
      <c r="C29" s="475"/>
      <c r="D29" s="475"/>
      <c r="E29" s="475"/>
      <c r="F29" s="475"/>
      <c r="G29" s="475"/>
      <c r="H29" s="476"/>
      <c r="I29" s="469"/>
      <c r="J29" s="470"/>
      <c r="K29" s="265">
        <v>20</v>
      </c>
      <c r="L29" s="474"/>
      <c r="M29" s="475"/>
      <c r="N29" s="475"/>
      <c r="O29" s="475"/>
      <c r="P29" s="475"/>
      <c r="Q29" s="475"/>
      <c r="R29" s="476"/>
      <c r="S29" s="469"/>
      <c r="T29" s="470"/>
    </row>
    <row r="30" spans="1:20" ht="20.100000000000001" customHeight="1" x14ac:dyDescent="0.2">
      <c r="A30" s="265">
        <v>21</v>
      </c>
      <c r="B30" s="474"/>
      <c r="C30" s="475"/>
      <c r="D30" s="475"/>
      <c r="E30" s="475"/>
      <c r="F30" s="475"/>
      <c r="G30" s="475"/>
      <c r="H30" s="476"/>
      <c r="I30" s="469"/>
      <c r="J30" s="470"/>
      <c r="K30" s="265">
        <v>21</v>
      </c>
      <c r="L30" s="474"/>
      <c r="M30" s="475"/>
      <c r="N30" s="475"/>
      <c r="O30" s="475"/>
      <c r="P30" s="475"/>
      <c r="Q30" s="475"/>
      <c r="R30" s="476"/>
      <c r="S30" s="469"/>
      <c r="T30" s="470"/>
    </row>
    <row r="31" spans="1:20" ht="20.100000000000001" customHeight="1" x14ac:dyDescent="0.2">
      <c r="A31" s="265">
        <v>22</v>
      </c>
      <c r="B31" s="474"/>
      <c r="C31" s="475"/>
      <c r="D31" s="475"/>
      <c r="E31" s="475"/>
      <c r="F31" s="475"/>
      <c r="G31" s="475"/>
      <c r="H31" s="476"/>
      <c r="I31" s="469"/>
      <c r="J31" s="470"/>
      <c r="K31" s="265">
        <v>22</v>
      </c>
      <c r="L31" s="474"/>
      <c r="M31" s="475"/>
      <c r="N31" s="475"/>
      <c r="O31" s="475"/>
      <c r="P31" s="475"/>
      <c r="Q31" s="475"/>
      <c r="R31" s="476"/>
      <c r="S31" s="469"/>
      <c r="T31" s="470"/>
    </row>
    <row r="32" spans="1:20" ht="20.100000000000001" customHeight="1" x14ac:dyDescent="0.2">
      <c r="A32" s="265">
        <v>23</v>
      </c>
      <c r="B32" s="474"/>
      <c r="C32" s="475"/>
      <c r="D32" s="475"/>
      <c r="E32" s="475"/>
      <c r="F32" s="475"/>
      <c r="G32" s="475"/>
      <c r="H32" s="476"/>
      <c r="I32" s="469"/>
      <c r="J32" s="470"/>
      <c r="K32" s="265">
        <v>23</v>
      </c>
      <c r="L32" s="474"/>
      <c r="M32" s="475"/>
      <c r="N32" s="475"/>
      <c r="O32" s="475"/>
      <c r="P32" s="475"/>
      <c r="Q32" s="475"/>
      <c r="R32" s="476"/>
      <c r="S32" s="469"/>
      <c r="T32" s="470"/>
    </row>
    <row r="33" spans="1:20" ht="20.100000000000001" customHeight="1" x14ac:dyDescent="0.2">
      <c r="A33" s="265">
        <v>24</v>
      </c>
      <c r="B33" s="474"/>
      <c r="C33" s="475"/>
      <c r="D33" s="475"/>
      <c r="E33" s="475"/>
      <c r="F33" s="475"/>
      <c r="G33" s="475"/>
      <c r="H33" s="476"/>
      <c r="I33" s="469"/>
      <c r="J33" s="470"/>
      <c r="K33" s="265">
        <v>24</v>
      </c>
      <c r="L33" s="474"/>
      <c r="M33" s="475"/>
      <c r="N33" s="475"/>
      <c r="O33" s="475"/>
      <c r="P33" s="475"/>
      <c r="Q33" s="475"/>
      <c r="R33" s="476"/>
      <c r="S33" s="469"/>
      <c r="T33" s="470"/>
    </row>
    <row r="34" spans="1:20" ht="20.100000000000001" customHeight="1" x14ac:dyDescent="0.2">
      <c r="A34" s="265">
        <v>25</v>
      </c>
      <c r="B34" s="474"/>
      <c r="C34" s="475"/>
      <c r="D34" s="475"/>
      <c r="E34" s="475"/>
      <c r="F34" s="475"/>
      <c r="G34" s="475"/>
      <c r="H34" s="476"/>
      <c r="I34" s="469"/>
      <c r="J34" s="470"/>
      <c r="K34" s="265">
        <v>25</v>
      </c>
      <c r="L34" s="474"/>
      <c r="M34" s="475"/>
      <c r="N34" s="475"/>
      <c r="O34" s="475"/>
      <c r="P34" s="475"/>
      <c r="Q34" s="475"/>
      <c r="R34" s="476"/>
      <c r="S34" s="469"/>
      <c r="T34" s="470"/>
    </row>
    <row r="35" spans="1:20" ht="20.100000000000001" customHeight="1" x14ac:dyDescent="0.2">
      <c r="A35" s="265">
        <v>26</v>
      </c>
      <c r="B35" s="474"/>
      <c r="C35" s="475"/>
      <c r="D35" s="475"/>
      <c r="E35" s="475"/>
      <c r="F35" s="475"/>
      <c r="G35" s="475"/>
      <c r="H35" s="476"/>
      <c r="I35" s="469"/>
      <c r="J35" s="470"/>
      <c r="K35" s="265">
        <v>26</v>
      </c>
      <c r="L35" s="474"/>
      <c r="M35" s="475"/>
      <c r="N35" s="475"/>
      <c r="O35" s="475"/>
      <c r="P35" s="475"/>
      <c r="Q35" s="475"/>
      <c r="R35" s="476"/>
      <c r="S35" s="469"/>
      <c r="T35" s="470"/>
    </row>
    <row r="36" spans="1:20" ht="20.100000000000001" customHeight="1" x14ac:dyDescent="0.2">
      <c r="A36" s="265">
        <v>27</v>
      </c>
      <c r="B36" s="474"/>
      <c r="C36" s="475"/>
      <c r="D36" s="475"/>
      <c r="E36" s="475"/>
      <c r="F36" s="475"/>
      <c r="G36" s="475"/>
      <c r="H36" s="476"/>
      <c r="I36" s="469"/>
      <c r="J36" s="470"/>
      <c r="K36" s="265">
        <v>27</v>
      </c>
      <c r="L36" s="474"/>
      <c r="M36" s="475"/>
      <c r="N36" s="475"/>
      <c r="O36" s="475"/>
      <c r="P36" s="475"/>
      <c r="Q36" s="475"/>
      <c r="R36" s="476"/>
      <c r="S36" s="469"/>
      <c r="T36" s="470"/>
    </row>
    <row r="37" spans="1:20" ht="20.100000000000001" customHeight="1" x14ac:dyDescent="0.2">
      <c r="A37" s="265">
        <v>28</v>
      </c>
      <c r="B37" s="474"/>
      <c r="C37" s="475"/>
      <c r="D37" s="475"/>
      <c r="E37" s="475"/>
      <c r="F37" s="475"/>
      <c r="G37" s="475"/>
      <c r="H37" s="476"/>
      <c r="I37" s="469"/>
      <c r="J37" s="470"/>
      <c r="K37" s="265">
        <v>28</v>
      </c>
      <c r="L37" s="474"/>
      <c r="M37" s="475"/>
      <c r="N37" s="475"/>
      <c r="O37" s="475"/>
      <c r="P37" s="475"/>
      <c r="Q37" s="475"/>
      <c r="R37" s="476"/>
      <c r="S37" s="469"/>
      <c r="T37" s="470"/>
    </row>
    <row r="38" spans="1:20" ht="20.100000000000001" customHeight="1" x14ac:dyDescent="0.2">
      <c r="A38" s="265">
        <v>29</v>
      </c>
      <c r="B38" s="474"/>
      <c r="C38" s="475"/>
      <c r="D38" s="475"/>
      <c r="E38" s="475"/>
      <c r="F38" s="475"/>
      <c r="G38" s="475"/>
      <c r="H38" s="476"/>
      <c r="I38" s="469"/>
      <c r="J38" s="470"/>
      <c r="K38" s="265">
        <v>29</v>
      </c>
      <c r="L38" s="474"/>
      <c r="M38" s="475"/>
      <c r="N38" s="475"/>
      <c r="O38" s="475"/>
      <c r="P38" s="475"/>
      <c r="Q38" s="475"/>
      <c r="R38" s="476"/>
      <c r="S38" s="469"/>
      <c r="T38" s="470"/>
    </row>
    <row r="39" spans="1:20" ht="20.100000000000001" customHeight="1" x14ac:dyDescent="0.2">
      <c r="A39" s="265">
        <v>30</v>
      </c>
      <c r="B39" s="474"/>
      <c r="C39" s="475"/>
      <c r="D39" s="475"/>
      <c r="E39" s="475"/>
      <c r="F39" s="475"/>
      <c r="G39" s="475"/>
      <c r="H39" s="476"/>
      <c r="I39" s="469"/>
      <c r="J39" s="470"/>
      <c r="K39" s="265">
        <v>30</v>
      </c>
      <c r="L39" s="474"/>
      <c r="M39" s="475"/>
      <c r="N39" s="475"/>
      <c r="O39" s="475"/>
      <c r="P39" s="475"/>
      <c r="Q39" s="475"/>
      <c r="R39" s="476"/>
      <c r="S39" s="469"/>
      <c r="T39" s="470"/>
    </row>
    <row r="40" spans="1:20" ht="20.100000000000001" customHeight="1" x14ac:dyDescent="0.2">
      <c r="A40" s="266">
        <v>31</v>
      </c>
      <c r="B40" s="487"/>
      <c r="C40" s="488"/>
      <c r="D40" s="488"/>
      <c r="E40" s="488"/>
      <c r="F40" s="488"/>
      <c r="G40" s="488"/>
      <c r="H40" s="489"/>
      <c r="I40" s="477"/>
      <c r="J40" s="478"/>
      <c r="K40" s="266">
        <v>31</v>
      </c>
      <c r="L40" s="487"/>
      <c r="M40" s="488"/>
      <c r="N40" s="488"/>
      <c r="O40" s="488"/>
      <c r="P40" s="488"/>
      <c r="Q40" s="488"/>
      <c r="R40" s="489"/>
      <c r="S40" s="477"/>
      <c r="T40" s="478"/>
    </row>
    <row r="41" spans="1:20" ht="20.100000000000001" customHeight="1" x14ac:dyDescent="0.2">
      <c r="A41" s="266"/>
      <c r="B41" s="479"/>
      <c r="C41" s="479"/>
      <c r="D41" s="479"/>
      <c r="E41" s="479"/>
      <c r="F41" s="479"/>
      <c r="G41" s="479"/>
      <c r="H41" s="479"/>
      <c r="I41" s="479"/>
      <c r="J41" s="479"/>
      <c r="K41" s="266"/>
      <c r="L41" s="479"/>
      <c r="M41" s="479"/>
      <c r="N41" s="479"/>
      <c r="O41" s="479"/>
      <c r="P41" s="479"/>
      <c r="Q41" s="479"/>
      <c r="R41" s="479"/>
      <c r="S41" s="479"/>
      <c r="T41" s="479"/>
    </row>
    <row r="42" spans="1:20" ht="20.100000000000001" customHeight="1" x14ac:dyDescent="0.2">
      <c r="A42" s="486" t="s">
        <v>144</v>
      </c>
      <c r="B42" s="486"/>
      <c r="C42" s="486"/>
      <c r="D42" s="486"/>
      <c r="E42" s="486"/>
      <c r="F42" s="486"/>
      <c r="G42" s="486"/>
      <c r="H42" s="486"/>
      <c r="I42" s="486"/>
      <c r="J42" s="486"/>
      <c r="K42" s="486" t="s">
        <v>144</v>
      </c>
      <c r="L42" s="486"/>
      <c r="M42" s="486"/>
      <c r="N42" s="486"/>
      <c r="O42" s="486"/>
      <c r="P42" s="486"/>
      <c r="Q42" s="486"/>
      <c r="R42" s="486"/>
      <c r="S42" s="486"/>
      <c r="T42" s="486"/>
    </row>
    <row r="43" spans="1:20" ht="20.100000000000001" customHeight="1" x14ac:dyDescent="0.25">
      <c r="A43" s="141"/>
      <c r="B43" s="142"/>
      <c r="C43" s="142"/>
      <c r="D43" s="142"/>
      <c r="E43" s="142"/>
      <c r="F43" s="142"/>
      <c r="G43" s="142"/>
      <c r="H43" s="142"/>
      <c r="I43" s="138"/>
      <c r="J43" s="138"/>
    </row>
    <row r="44" spans="1:20" ht="20.100000000000001" customHeight="1" x14ac:dyDescent="0.25">
      <c r="A44" s="141"/>
      <c r="B44" s="142"/>
      <c r="C44" s="142"/>
      <c r="D44" s="142"/>
      <c r="E44" s="142"/>
      <c r="F44" s="142"/>
      <c r="G44" s="142"/>
      <c r="H44" s="142"/>
      <c r="I44" s="138"/>
      <c r="J44" s="138"/>
    </row>
    <row r="45" spans="1:20" ht="15.75" x14ac:dyDescent="0.25">
      <c r="A45" s="141"/>
      <c r="B45" s="138"/>
      <c r="C45" s="138"/>
      <c r="D45" s="138"/>
      <c r="E45" s="138"/>
      <c r="F45" s="138"/>
      <c r="G45" s="138"/>
      <c r="H45" s="138"/>
      <c r="I45" s="138"/>
      <c r="J45" s="138"/>
    </row>
  </sheetData>
  <sheetProtection algorithmName="SHA-512" hashValue="PA8Qu1OwSIvY4flhqu6JKbI1SpcqTia/50av2YycMX81Qfi4ApSECdFKIf3TnGRT6mRJ+f5TcoUuivruyxvMpA==" saltValue="7cFqMEHSUAUqEUorCPYQDQ==" spinCount="100000" sheet="1" objects="1" scenarios="1"/>
  <mergeCells count="144">
    <mergeCell ref="L21:R21"/>
    <mergeCell ref="S21:T21"/>
    <mergeCell ref="L16:R16"/>
    <mergeCell ref="S16:T16"/>
    <mergeCell ref="L34:R34"/>
    <mergeCell ref="S34:T34"/>
    <mergeCell ref="L35:R35"/>
    <mergeCell ref="K42:T42"/>
    <mergeCell ref="L36:R36"/>
    <mergeCell ref="S36:T36"/>
    <mergeCell ref="L37:R37"/>
    <mergeCell ref="S37:T37"/>
    <mergeCell ref="L38:R38"/>
    <mergeCell ref="L40:R40"/>
    <mergeCell ref="S40:T40"/>
    <mergeCell ref="L41:R41"/>
    <mergeCell ref="S41:T41"/>
    <mergeCell ref="L39:R39"/>
    <mergeCell ref="S39:T39"/>
    <mergeCell ref="S35:T35"/>
    <mergeCell ref="S38:T38"/>
    <mergeCell ref="L32:R32"/>
    <mergeCell ref="S32:T32"/>
    <mergeCell ref="L33:R33"/>
    <mergeCell ref="K2:T2"/>
    <mergeCell ref="L7:R7"/>
    <mergeCell ref="S7:T7"/>
    <mergeCell ref="L8:R8"/>
    <mergeCell ref="S8:T8"/>
    <mergeCell ref="L9:R9"/>
    <mergeCell ref="S9:T9"/>
    <mergeCell ref="L10:R10"/>
    <mergeCell ref="S10:T10"/>
    <mergeCell ref="S33:T33"/>
    <mergeCell ref="L22:R22"/>
    <mergeCell ref="S22:T22"/>
    <mergeCell ref="L23:R23"/>
    <mergeCell ref="S23:T23"/>
    <mergeCell ref="L24:R24"/>
    <mergeCell ref="S24:T24"/>
    <mergeCell ref="L25:R25"/>
    <mergeCell ref="S25:T25"/>
    <mergeCell ref="L26:R26"/>
    <mergeCell ref="S26:T26"/>
    <mergeCell ref="L30:R30"/>
    <mergeCell ref="S30:T30"/>
    <mergeCell ref="L31:R31"/>
    <mergeCell ref="S31:T31"/>
    <mergeCell ref="L27:R27"/>
    <mergeCell ref="S27:T27"/>
    <mergeCell ref="L28:R28"/>
    <mergeCell ref="S28:T28"/>
    <mergeCell ref="L29:R29"/>
    <mergeCell ref="S29:T29"/>
    <mergeCell ref="L17:R17"/>
    <mergeCell ref="S17:T17"/>
    <mergeCell ref="L20:R20"/>
    <mergeCell ref="S20:T20"/>
    <mergeCell ref="L11:R11"/>
    <mergeCell ref="S11:T11"/>
    <mergeCell ref="L12:R12"/>
    <mergeCell ref="S12:T12"/>
    <mergeCell ref="L13:R13"/>
    <mergeCell ref="S13:T13"/>
    <mergeCell ref="L14:R14"/>
    <mergeCell ref="S14:T14"/>
    <mergeCell ref="L18:R18"/>
    <mergeCell ref="S18:T18"/>
    <mergeCell ref="L19:R19"/>
    <mergeCell ref="S19:T19"/>
    <mergeCell ref="L15:R15"/>
    <mergeCell ref="S15:T15"/>
    <mergeCell ref="B41:H41"/>
    <mergeCell ref="A42:J42"/>
    <mergeCell ref="B38:H38"/>
    <mergeCell ref="B39:H39"/>
    <mergeCell ref="B40:H40"/>
    <mergeCell ref="B32:H32"/>
    <mergeCell ref="B33:H33"/>
    <mergeCell ref="B34:H34"/>
    <mergeCell ref="B35:H35"/>
    <mergeCell ref="B36:H36"/>
    <mergeCell ref="B37:H37"/>
    <mergeCell ref="I34:J34"/>
    <mergeCell ref="B29:H29"/>
    <mergeCell ref="B30:H30"/>
    <mergeCell ref="B31:H31"/>
    <mergeCell ref="B20:H20"/>
    <mergeCell ref="B21:H21"/>
    <mergeCell ref="B22:H22"/>
    <mergeCell ref="B23:H23"/>
    <mergeCell ref="B24:H24"/>
    <mergeCell ref="B25:H25"/>
    <mergeCell ref="B17:H17"/>
    <mergeCell ref="B18:H18"/>
    <mergeCell ref="B19:H19"/>
    <mergeCell ref="I40:J40"/>
    <mergeCell ref="I41:J41"/>
    <mergeCell ref="B8:H8"/>
    <mergeCell ref="B9:H9"/>
    <mergeCell ref="B10:H10"/>
    <mergeCell ref="B11:H11"/>
    <mergeCell ref="B12:H12"/>
    <mergeCell ref="B13:H13"/>
    <mergeCell ref="I35:J35"/>
    <mergeCell ref="I36:J36"/>
    <mergeCell ref="I37:J37"/>
    <mergeCell ref="I38:J38"/>
    <mergeCell ref="I39:J39"/>
    <mergeCell ref="I29:J29"/>
    <mergeCell ref="I30:J30"/>
    <mergeCell ref="I31:J31"/>
    <mergeCell ref="I32:J32"/>
    <mergeCell ref="I33:J33"/>
    <mergeCell ref="B26:H26"/>
    <mergeCell ref="B27:H27"/>
    <mergeCell ref="B28:H28"/>
    <mergeCell ref="I23:J23"/>
    <mergeCell ref="I24:J24"/>
    <mergeCell ref="I25:J25"/>
    <mergeCell ref="I26:J26"/>
    <mergeCell ref="I27:J27"/>
    <mergeCell ref="I28:J28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I14:J14"/>
    <mergeCell ref="I15:J15"/>
    <mergeCell ref="I16:J16"/>
    <mergeCell ref="A2:J2"/>
    <mergeCell ref="B7:H7"/>
    <mergeCell ref="I7:J7"/>
    <mergeCell ref="I8:J8"/>
    <mergeCell ref="I9:J9"/>
    <mergeCell ref="I10:J10"/>
    <mergeCell ref="B14:H14"/>
    <mergeCell ref="B15:H15"/>
    <mergeCell ref="B16:H16"/>
  </mergeCells>
  <pageMargins left="0.9055118110236221" right="0.19685039370078741" top="0" bottom="0" header="0.31496062992125984" footer="0.31496062992125984"/>
  <pageSetup paperSize="9" scale="97" orientation="portrait" horizontalDpi="4294967293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H5:M19"/>
  <sheetViews>
    <sheetView workbookViewId="0">
      <selection activeCell="M40" sqref="M40"/>
    </sheetView>
  </sheetViews>
  <sheetFormatPr defaultRowHeight="12.75" x14ac:dyDescent="0.2"/>
  <cols>
    <col min="11" max="11" width="26.7109375" bestFit="1" customWidth="1"/>
    <col min="13" max="13" width="26.7109375" bestFit="1" customWidth="1"/>
  </cols>
  <sheetData>
    <row r="5" spans="8:13" x14ac:dyDescent="0.2">
      <c r="K5" s="2"/>
      <c r="M5" s="2"/>
    </row>
    <row r="7" spans="8:13" x14ac:dyDescent="0.2">
      <c r="H7" s="32" t="s">
        <v>126</v>
      </c>
      <c r="I7" s="32" t="s">
        <v>127</v>
      </c>
      <c r="K7" s="2"/>
      <c r="M7" s="2"/>
    </row>
    <row r="8" spans="8:13" x14ac:dyDescent="0.2">
      <c r="H8" s="108">
        <v>0</v>
      </c>
      <c r="I8" s="108">
        <v>0</v>
      </c>
      <c r="K8" s="2"/>
      <c r="M8" s="2"/>
    </row>
    <row r="9" spans="8:13" x14ac:dyDescent="0.2">
      <c r="H9" s="108">
        <v>49.5</v>
      </c>
      <c r="I9" s="108">
        <v>1</v>
      </c>
      <c r="K9" s="2"/>
      <c r="M9" s="2"/>
    </row>
    <row r="10" spans="8:13" x14ac:dyDescent="0.2">
      <c r="H10" s="108">
        <v>54.5</v>
      </c>
      <c r="I10" s="108">
        <v>1.5</v>
      </c>
      <c r="K10" s="2"/>
      <c r="M10" s="2"/>
    </row>
    <row r="11" spans="8:13" x14ac:dyDescent="0.2">
      <c r="H11" s="108">
        <v>59.5</v>
      </c>
      <c r="I11" s="108">
        <v>2</v>
      </c>
      <c r="K11" s="2"/>
      <c r="M11" s="2"/>
    </row>
    <row r="12" spans="8:13" x14ac:dyDescent="0.2">
      <c r="H12" s="108">
        <v>64.5</v>
      </c>
      <c r="I12" s="108">
        <v>2.5</v>
      </c>
      <c r="K12" s="2"/>
      <c r="M12" s="2"/>
    </row>
    <row r="13" spans="8:13" x14ac:dyDescent="0.2">
      <c r="H13" s="108">
        <v>69.5</v>
      </c>
      <c r="I13" s="108">
        <v>3</v>
      </c>
      <c r="K13" s="2"/>
      <c r="M13" s="2"/>
    </row>
    <row r="14" spans="8:13" x14ac:dyDescent="0.2">
      <c r="H14" s="108">
        <v>74.5</v>
      </c>
      <c r="I14" s="108">
        <v>3.5</v>
      </c>
      <c r="K14" s="2"/>
      <c r="M14" s="2"/>
    </row>
    <row r="15" spans="8:13" x14ac:dyDescent="0.2">
      <c r="H15" s="108">
        <v>79.5</v>
      </c>
      <c r="I15" s="108">
        <v>4</v>
      </c>
      <c r="K15" s="2"/>
    </row>
    <row r="16" spans="8:13" x14ac:dyDescent="0.2">
      <c r="K16" s="2"/>
    </row>
    <row r="17" spans="11:11" x14ac:dyDescent="0.2">
      <c r="K17" s="2"/>
    </row>
    <row r="18" spans="11:11" x14ac:dyDescent="0.2">
      <c r="K18" s="2"/>
    </row>
    <row r="19" spans="11:11" x14ac:dyDescent="0.2">
      <c r="K19" s="2"/>
    </row>
  </sheetData>
  <sheetProtection selectLockedCells="1" selectUnlockedCells="1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S68"/>
  <sheetViews>
    <sheetView workbookViewId="0">
      <selection activeCell="I1" sqref="I1"/>
    </sheetView>
  </sheetViews>
  <sheetFormatPr defaultRowHeight="12.75" x14ac:dyDescent="0.2"/>
  <cols>
    <col min="6" max="6" width="3" bestFit="1" customWidth="1"/>
    <col min="10" max="10" width="40" bestFit="1" customWidth="1"/>
    <col min="11" max="11" width="16.28515625" customWidth="1"/>
    <col min="12" max="12" width="28.28515625" bestFit="1" customWidth="1"/>
    <col min="13" max="13" width="16.5703125" bestFit="1" customWidth="1"/>
    <col min="14" max="14" width="15.5703125" customWidth="1"/>
    <col min="15" max="15" width="15.7109375" bestFit="1" customWidth="1"/>
    <col min="17" max="17" width="12" customWidth="1"/>
    <col min="18" max="18" width="15.7109375" customWidth="1"/>
  </cols>
  <sheetData>
    <row r="3" spans="1:19" ht="21" x14ac:dyDescent="0.2">
      <c r="A3" s="113">
        <v>1</v>
      </c>
      <c r="B3" t="s">
        <v>155</v>
      </c>
      <c r="C3" t="s">
        <v>148</v>
      </c>
      <c r="F3">
        <v>1</v>
      </c>
      <c r="G3" s="2" t="s">
        <v>222</v>
      </c>
      <c r="H3">
        <v>2564</v>
      </c>
      <c r="J3" s="95" t="s">
        <v>19</v>
      </c>
      <c r="K3" s="95" t="s">
        <v>20</v>
      </c>
      <c r="L3" s="95" t="s">
        <v>22</v>
      </c>
      <c r="M3" s="95" t="s">
        <v>220</v>
      </c>
      <c r="N3" s="95" t="s">
        <v>166</v>
      </c>
      <c r="O3" s="95" t="s">
        <v>276</v>
      </c>
      <c r="R3" t="s">
        <v>155</v>
      </c>
      <c r="S3" t="s">
        <v>263</v>
      </c>
    </row>
    <row r="4" spans="1:19" ht="23.25" x14ac:dyDescent="0.5">
      <c r="A4" s="113">
        <v>2</v>
      </c>
      <c r="B4" t="s">
        <v>156</v>
      </c>
      <c r="C4" t="s">
        <v>149</v>
      </c>
      <c r="F4">
        <v>2</v>
      </c>
      <c r="G4" s="2" t="s">
        <v>223</v>
      </c>
      <c r="H4">
        <v>2565</v>
      </c>
      <c r="J4" s="240" t="s">
        <v>148</v>
      </c>
      <c r="K4" s="239" t="s">
        <v>167</v>
      </c>
      <c r="L4" s="240" t="s">
        <v>148</v>
      </c>
      <c r="M4" s="244">
        <v>5</v>
      </c>
      <c r="N4" s="245">
        <v>200</v>
      </c>
      <c r="O4" s="245">
        <v>200</v>
      </c>
      <c r="P4" s="224" t="s">
        <v>155</v>
      </c>
      <c r="R4" t="s">
        <v>156</v>
      </c>
      <c r="S4" t="s">
        <v>264</v>
      </c>
    </row>
    <row r="5" spans="1:19" ht="23.25" x14ac:dyDescent="0.5">
      <c r="A5" s="113">
        <v>3</v>
      </c>
      <c r="B5" t="s">
        <v>157</v>
      </c>
      <c r="C5" t="s">
        <v>161</v>
      </c>
      <c r="F5">
        <v>3</v>
      </c>
      <c r="G5" s="2" t="s">
        <v>224</v>
      </c>
      <c r="H5">
        <v>2566</v>
      </c>
      <c r="J5" s="240" t="s">
        <v>149</v>
      </c>
      <c r="K5" s="239" t="s">
        <v>164</v>
      </c>
      <c r="L5" s="240" t="s">
        <v>149</v>
      </c>
      <c r="M5" s="244">
        <v>5</v>
      </c>
      <c r="N5" s="245">
        <v>200</v>
      </c>
      <c r="O5" s="245">
        <v>200</v>
      </c>
      <c r="R5" t="s">
        <v>157</v>
      </c>
      <c r="S5" t="s">
        <v>265</v>
      </c>
    </row>
    <row r="6" spans="1:19" ht="23.25" x14ac:dyDescent="0.5">
      <c r="A6" s="113">
        <v>4</v>
      </c>
      <c r="B6" t="s">
        <v>158</v>
      </c>
      <c r="C6" t="s">
        <v>150</v>
      </c>
      <c r="F6">
        <v>4</v>
      </c>
      <c r="G6" s="2" t="s">
        <v>225</v>
      </c>
      <c r="H6">
        <v>2567</v>
      </c>
      <c r="J6" s="240" t="s">
        <v>161</v>
      </c>
      <c r="K6" s="239" t="s">
        <v>168</v>
      </c>
      <c r="L6" s="240" t="s">
        <v>161</v>
      </c>
      <c r="M6" s="244">
        <v>2</v>
      </c>
      <c r="N6" s="245">
        <v>80</v>
      </c>
      <c r="O6" s="245">
        <v>80</v>
      </c>
      <c r="R6" t="s">
        <v>158</v>
      </c>
      <c r="S6" t="s">
        <v>266</v>
      </c>
    </row>
    <row r="7" spans="1:19" ht="23.25" x14ac:dyDescent="0.5">
      <c r="A7" s="113"/>
      <c r="B7" t="s">
        <v>159</v>
      </c>
      <c r="C7" t="s">
        <v>162</v>
      </c>
      <c r="F7">
        <v>5</v>
      </c>
      <c r="G7" s="2" t="s">
        <v>226</v>
      </c>
      <c r="H7">
        <v>2568</v>
      </c>
      <c r="J7" s="240" t="s">
        <v>150</v>
      </c>
      <c r="K7" s="239" t="s">
        <v>169</v>
      </c>
      <c r="L7" s="240" t="s">
        <v>150</v>
      </c>
      <c r="M7" s="244">
        <v>2</v>
      </c>
      <c r="N7" s="245">
        <v>80</v>
      </c>
      <c r="O7" s="245">
        <v>80</v>
      </c>
      <c r="R7" t="s">
        <v>159</v>
      </c>
      <c r="S7" t="s">
        <v>267</v>
      </c>
    </row>
    <row r="8" spans="1:19" ht="23.25" x14ac:dyDescent="0.5">
      <c r="A8" s="113"/>
      <c r="B8" t="s">
        <v>160</v>
      </c>
      <c r="C8" t="s">
        <v>151</v>
      </c>
      <c r="F8">
        <v>6</v>
      </c>
      <c r="G8" s="2" t="s">
        <v>227</v>
      </c>
      <c r="H8">
        <v>2569</v>
      </c>
      <c r="J8" s="240" t="s">
        <v>162</v>
      </c>
      <c r="K8" s="239" t="s">
        <v>170</v>
      </c>
      <c r="L8" s="240" t="s">
        <v>150</v>
      </c>
      <c r="M8" s="244">
        <v>1</v>
      </c>
      <c r="N8" s="245">
        <v>40</v>
      </c>
      <c r="O8" s="245">
        <v>40</v>
      </c>
      <c r="R8" t="s">
        <v>160</v>
      </c>
      <c r="S8" t="s">
        <v>268</v>
      </c>
    </row>
    <row r="9" spans="1:19" ht="23.25" x14ac:dyDescent="0.5">
      <c r="C9" t="s">
        <v>152</v>
      </c>
      <c r="F9">
        <v>7</v>
      </c>
      <c r="G9" s="2" t="s">
        <v>228</v>
      </c>
      <c r="H9">
        <v>2570</v>
      </c>
      <c r="J9" s="240" t="s">
        <v>151</v>
      </c>
      <c r="K9" s="239" t="s">
        <v>171</v>
      </c>
      <c r="L9" s="240" t="s">
        <v>151</v>
      </c>
      <c r="M9" s="244">
        <v>1</v>
      </c>
      <c r="N9" s="245">
        <v>40</v>
      </c>
      <c r="O9" s="245">
        <v>40</v>
      </c>
    </row>
    <row r="10" spans="1:19" ht="23.25" x14ac:dyDescent="0.5">
      <c r="C10" t="s">
        <v>153</v>
      </c>
      <c r="F10">
        <v>8</v>
      </c>
      <c r="G10" s="2" t="s">
        <v>229</v>
      </c>
      <c r="H10">
        <v>2571</v>
      </c>
      <c r="J10" s="240" t="s">
        <v>152</v>
      </c>
      <c r="K10" s="239" t="s">
        <v>172</v>
      </c>
      <c r="L10" s="240" t="s">
        <v>152</v>
      </c>
      <c r="M10" s="244">
        <v>1</v>
      </c>
      <c r="N10" s="245">
        <v>40</v>
      </c>
      <c r="O10" s="245">
        <v>40</v>
      </c>
    </row>
    <row r="11" spans="1:19" ht="23.25" x14ac:dyDescent="0.5">
      <c r="B11" s="228">
        <v>1</v>
      </c>
      <c r="C11" t="s">
        <v>165</v>
      </c>
      <c r="F11">
        <v>9</v>
      </c>
      <c r="G11" s="2" t="s">
        <v>230</v>
      </c>
      <c r="H11">
        <v>2572</v>
      </c>
      <c r="J11" s="240" t="s">
        <v>153</v>
      </c>
      <c r="K11" s="239" t="s">
        <v>173</v>
      </c>
      <c r="L11" s="240" t="s">
        <v>153</v>
      </c>
      <c r="M11" s="244">
        <v>1</v>
      </c>
      <c r="N11" s="245">
        <v>40</v>
      </c>
      <c r="O11" s="245">
        <v>40</v>
      </c>
    </row>
    <row r="12" spans="1:19" ht="23.25" x14ac:dyDescent="0.5">
      <c r="B12" s="228">
        <v>2</v>
      </c>
      <c r="C12" s="2" t="s">
        <v>258</v>
      </c>
      <c r="F12">
        <v>10</v>
      </c>
      <c r="G12" s="2" t="s">
        <v>231</v>
      </c>
      <c r="H12">
        <v>2573</v>
      </c>
      <c r="J12" s="240" t="s">
        <v>165</v>
      </c>
      <c r="K12" s="239" t="s">
        <v>174</v>
      </c>
      <c r="L12" s="240" t="s">
        <v>154</v>
      </c>
      <c r="M12" s="244">
        <v>3</v>
      </c>
      <c r="N12" s="245" t="s">
        <v>275</v>
      </c>
      <c r="O12" s="245">
        <v>200</v>
      </c>
    </row>
    <row r="13" spans="1:19" ht="23.25" x14ac:dyDescent="0.5">
      <c r="B13" s="228">
        <v>3</v>
      </c>
      <c r="C13" s="2" t="s">
        <v>259</v>
      </c>
      <c r="F13">
        <v>11</v>
      </c>
      <c r="G13" s="2" t="s">
        <v>232</v>
      </c>
      <c r="H13">
        <v>2574</v>
      </c>
      <c r="J13" s="240" t="s">
        <v>258</v>
      </c>
      <c r="K13" s="239" t="s">
        <v>246</v>
      </c>
      <c r="L13" s="240" t="s">
        <v>153</v>
      </c>
      <c r="M13" s="244">
        <v>1</v>
      </c>
      <c r="N13" s="245">
        <v>40</v>
      </c>
      <c r="O13" s="245">
        <v>40</v>
      </c>
    </row>
    <row r="14" spans="1:19" ht="23.25" x14ac:dyDescent="0.5">
      <c r="B14" s="228">
        <v>4</v>
      </c>
      <c r="C14" s="2" t="s">
        <v>257</v>
      </c>
      <c r="F14">
        <v>12</v>
      </c>
      <c r="G14" s="2" t="s">
        <v>233</v>
      </c>
      <c r="J14" s="240" t="s">
        <v>252</v>
      </c>
      <c r="K14" s="239" t="s">
        <v>253</v>
      </c>
      <c r="L14" s="240" t="s">
        <v>151</v>
      </c>
      <c r="M14" s="244">
        <v>1</v>
      </c>
      <c r="N14" s="245">
        <v>40</v>
      </c>
      <c r="O14" s="245">
        <v>40</v>
      </c>
    </row>
    <row r="15" spans="1:19" ht="23.25" x14ac:dyDescent="0.5">
      <c r="B15" s="228">
        <v>5</v>
      </c>
      <c r="C15" t="s">
        <v>256</v>
      </c>
      <c r="F15">
        <v>13</v>
      </c>
      <c r="J15" s="241" t="s">
        <v>148</v>
      </c>
      <c r="K15" s="246" t="s">
        <v>175</v>
      </c>
      <c r="L15" s="241" t="s">
        <v>148</v>
      </c>
      <c r="M15" s="247">
        <v>5</v>
      </c>
      <c r="N15" s="248">
        <v>200</v>
      </c>
      <c r="O15" s="248">
        <v>200</v>
      </c>
      <c r="P15" s="238" t="s">
        <v>156</v>
      </c>
    </row>
    <row r="16" spans="1:19" ht="23.25" x14ac:dyDescent="0.5">
      <c r="C16" t="s">
        <v>252</v>
      </c>
      <c r="F16">
        <v>14</v>
      </c>
      <c r="J16" s="241" t="s">
        <v>149</v>
      </c>
      <c r="K16" s="246" t="s">
        <v>176</v>
      </c>
      <c r="L16" s="241" t="s">
        <v>149</v>
      </c>
      <c r="M16" s="247">
        <v>5</v>
      </c>
      <c r="N16" s="248">
        <v>200</v>
      </c>
      <c r="O16" s="248">
        <v>200</v>
      </c>
    </row>
    <row r="17" spans="3:16" ht="23.25" x14ac:dyDescent="0.5">
      <c r="C17" s="2" t="s">
        <v>280</v>
      </c>
      <c r="F17">
        <v>15</v>
      </c>
      <c r="J17" s="241" t="s">
        <v>161</v>
      </c>
      <c r="K17" s="246" t="s">
        <v>177</v>
      </c>
      <c r="L17" s="241" t="s">
        <v>161</v>
      </c>
      <c r="M17" s="247">
        <v>2</v>
      </c>
      <c r="N17" s="248">
        <v>80</v>
      </c>
      <c r="O17" s="248">
        <v>80</v>
      </c>
    </row>
    <row r="18" spans="3:16" ht="23.25" x14ac:dyDescent="0.5">
      <c r="F18">
        <v>16</v>
      </c>
      <c r="J18" s="241" t="s">
        <v>150</v>
      </c>
      <c r="K18" s="246" t="s">
        <v>178</v>
      </c>
      <c r="L18" s="241" t="s">
        <v>150</v>
      </c>
      <c r="M18" s="247">
        <v>2</v>
      </c>
      <c r="N18" s="248">
        <v>80</v>
      </c>
      <c r="O18" s="248">
        <v>80</v>
      </c>
    </row>
    <row r="19" spans="3:16" ht="23.25" x14ac:dyDescent="0.5">
      <c r="C19" t="s">
        <v>148</v>
      </c>
      <c r="F19">
        <v>17</v>
      </c>
      <c r="J19" s="241" t="s">
        <v>162</v>
      </c>
      <c r="K19" s="246" t="s">
        <v>179</v>
      </c>
      <c r="L19" s="241" t="s">
        <v>150</v>
      </c>
      <c r="M19" s="247">
        <v>1</v>
      </c>
      <c r="N19" s="248">
        <v>40</v>
      </c>
      <c r="O19" s="248">
        <v>40</v>
      </c>
    </row>
    <row r="20" spans="3:16" ht="23.25" x14ac:dyDescent="0.5">
      <c r="C20" t="s">
        <v>149</v>
      </c>
      <c r="F20">
        <v>18</v>
      </c>
      <c r="J20" s="241" t="s">
        <v>151</v>
      </c>
      <c r="K20" s="246" t="s">
        <v>180</v>
      </c>
      <c r="L20" s="241" t="s">
        <v>151</v>
      </c>
      <c r="M20" s="247">
        <v>1</v>
      </c>
      <c r="N20" s="248">
        <v>40</v>
      </c>
      <c r="O20" s="248">
        <v>40</v>
      </c>
    </row>
    <row r="21" spans="3:16" ht="23.25" x14ac:dyDescent="0.5">
      <c r="C21" t="s">
        <v>161</v>
      </c>
      <c r="F21">
        <v>19</v>
      </c>
      <c r="J21" s="241" t="s">
        <v>152</v>
      </c>
      <c r="K21" s="246" t="s">
        <v>181</v>
      </c>
      <c r="L21" s="241" t="s">
        <v>152</v>
      </c>
      <c r="M21" s="247">
        <v>1</v>
      </c>
      <c r="N21" s="248">
        <v>40</v>
      </c>
      <c r="O21" s="248">
        <v>40</v>
      </c>
    </row>
    <row r="22" spans="3:16" ht="23.25" x14ac:dyDescent="0.5">
      <c r="C22" t="s">
        <v>150</v>
      </c>
      <c r="F22">
        <v>20</v>
      </c>
      <c r="J22" s="241" t="s">
        <v>153</v>
      </c>
      <c r="K22" s="246" t="s">
        <v>182</v>
      </c>
      <c r="L22" s="241" t="s">
        <v>153</v>
      </c>
      <c r="M22" s="247">
        <v>1</v>
      </c>
      <c r="N22" s="248">
        <v>40</v>
      </c>
      <c r="O22" s="248">
        <v>40</v>
      </c>
    </row>
    <row r="23" spans="3:16" ht="23.25" x14ac:dyDescent="0.5">
      <c r="C23" t="s">
        <v>151</v>
      </c>
      <c r="F23">
        <v>21</v>
      </c>
      <c r="J23" s="241" t="s">
        <v>165</v>
      </c>
      <c r="K23" s="246" t="s">
        <v>183</v>
      </c>
      <c r="L23" s="241" t="s">
        <v>154</v>
      </c>
      <c r="M23" s="247">
        <v>3</v>
      </c>
      <c r="N23" s="248" t="s">
        <v>275</v>
      </c>
      <c r="O23" s="248">
        <v>200</v>
      </c>
    </row>
    <row r="24" spans="3:16" ht="23.25" x14ac:dyDescent="0.5">
      <c r="C24" t="s">
        <v>152</v>
      </c>
      <c r="F24">
        <v>22</v>
      </c>
      <c r="J24" s="241" t="s">
        <v>259</v>
      </c>
      <c r="K24" s="246" t="s">
        <v>247</v>
      </c>
      <c r="L24" s="241" t="s">
        <v>153</v>
      </c>
      <c r="M24" s="249">
        <v>1</v>
      </c>
      <c r="N24" s="250">
        <v>40</v>
      </c>
      <c r="O24" s="250">
        <v>40</v>
      </c>
    </row>
    <row r="25" spans="3:16" ht="23.25" x14ac:dyDescent="0.5">
      <c r="C25" t="s">
        <v>153</v>
      </c>
      <c r="F25">
        <v>23</v>
      </c>
      <c r="J25" s="241" t="s">
        <v>252</v>
      </c>
      <c r="K25" s="246" t="s">
        <v>254</v>
      </c>
      <c r="L25" s="241" t="s">
        <v>151</v>
      </c>
      <c r="M25" s="249">
        <v>1</v>
      </c>
      <c r="N25" s="250">
        <v>40</v>
      </c>
      <c r="O25" s="250">
        <v>40</v>
      </c>
    </row>
    <row r="26" spans="3:16" ht="23.25" x14ac:dyDescent="0.5">
      <c r="C26" t="s">
        <v>154</v>
      </c>
      <c r="F26">
        <v>24</v>
      </c>
      <c r="J26" s="240" t="s">
        <v>148</v>
      </c>
      <c r="K26" s="239" t="s">
        <v>184</v>
      </c>
      <c r="L26" s="240" t="s">
        <v>148</v>
      </c>
      <c r="M26" s="244">
        <v>5</v>
      </c>
      <c r="N26" s="251">
        <v>200</v>
      </c>
      <c r="O26" s="251">
        <v>200</v>
      </c>
      <c r="P26" s="224" t="s">
        <v>157</v>
      </c>
    </row>
    <row r="27" spans="3:16" ht="23.25" x14ac:dyDescent="0.5">
      <c r="F27">
        <v>25</v>
      </c>
      <c r="J27" s="240" t="s">
        <v>149</v>
      </c>
      <c r="K27" s="239" t="s">
        <v>185</v>
      </c>
      <c r="L27" s="240" t="s">
        <v>149</v>
      </c>
      <c r="M27" s="244">
        <v>5</v>
      </c>
      <c r="N27" s="251">
        <v>200</v>
      </c>
      <c r="O27" s="251">
        <v>200</v>
      </c>
    </row>
    <row r="28" spans="3:16" ht="23.25" x14ac:dyDescent="0.5">
      <c r="F28">
        <v>26</v>
      </c>
      <c r="J28" s="240" t="s">
        <v>161</v>
      </c>
      <c r="K28" s="239" t="s">
        <v>186</v>
      </c>
      <c r="L28" s="240" t="s">
        <v>161</v>
      </c>
      <c r="M28" s="244">
        <v>2</v>
      </c>
      <c r="N28" s="251">
        <v>80</v>
      </c>
      <c r="O28" s="251">
        <v>80</v>
      </c>
    </row>
    <row r="29" spans="3:16" ht="23.25" x14ac:dyDescent="0.5">
      <c r="F29">
        <v>27</v>
      </c>
      <c r="J29" s="240" t="s">
        <v>150</v>
      </c>
      <c r="K29" s="239" t="s">
        <v>187</v>
      </c>
      <c r="L29" s="240" t="s">
        <v>150</v>
      </c>
      <c r="M29" s="244">
        <v>2</v>
      </c>
      <c r="N29" s="251">
        <v>80</v>
      </c>
      <c r="O29" s="251">
        <v>80</v>
      </c>
    </row>
    <row r="30" spans="3:16" ht="23.25" x14ac:dyDescent="0.5">
      <c r="F30">
        <v>28</v>
      </c>
      <c r="J30" s="240" t="s">
        <v>162</v>
      </c>
      <c r="K30" s="239" t="s">
        <v>188</v>
      </c>
      <c r="L30" s="240" t="s">
        <v>150</v>
      </c>
      <c r="M30" s="244">
        <v>1</v>
      </c>
      <c r="N30" s="251">
        <v>40</v>
      </c>
      <c r="O30" s="251">
        <v>40</v>
      </c>
    </row>
    <row r="31" spans="3:16" ht="23.25" x14ac:dyDescent="0.5">
      <c r="F31">
        <v>29</v>
      </c>
      <c r="J31" s="240" t="s">
        <v>151</v>
      </c>
      <c r="K31" s="239" t="s">
        <v>189</v>
      </c>
      <c r="L31" s="240" t="s">
        <v>151</v>
      </c>
      <c r="M31" s="244">
        <v>1</v>
      </c>
      <c r="N31" s="251">
        <v>40</v>
      </c>
      <c r="O31" s="251">
        <v>40</v>
      </c>
    </row>
    <row r="32" spans="3:16" ht="23.25" x14ac:dyDescent="0.5">
      <c r="F32">
        <v>30</v>
      </c>
      <c r="J32" s="240" t="s">
        <v>152</v>
      </c>
      <c r="K32" s="239" t="s">
        <v>190</v>
      </c>
      <c r="L32" s="240" t="s">
        <v>152</v>
      </c>
      <c r="M32" s="244">
        <v>1</v>
      </c>
      <c r="N32" s="251">
        <v>40</v>
      </c>
      <c r="O32" s="251">
        <v>40</v>
      </c>
    </row>
    <row r="33" spans="6:16" ht="23.25" x14ac:dyDescent="0.5">
      <c r="F33">
        <v>31</v>
      </c>
      <c r="J33" s="240" t="s">
        <v>153</v>
      </c>
      <c r="K33" s="239" t="s">
        <v>191</v>
      </c>
      <c r="L33" s="240" t="s">
        <v>153</v>
      </c>
      <c r="M33" s="244">
        <v>1</v>
      </c>
      <c r="N33" s="251">
        <v>40</v>
      </c>
      <c r="O33" s="251">
        <v>40</v>
      </c>
    </row>
    <row r="34" spans="6:16" ht="23.25" x14ac:dyDescent="0.5">
      <c r="J34" s="240" t="s">
        <v>165</v>
      </c>
      <c r="K34" s="239" t="s">
        <v>192</v>
      </c>
      <c r="L34" s="240" t="s">
        <v>154</v>
      </c>
      <c r="M34" s="244">
        <v>3</v>
      </c>
      <c r="N34" s="251" t="s">
        <v>275</v>
      </c>
      <c r="O34" s="251">
        <v>200</v>
      </c>
    </row>
    <row r="35" spans="6:16" ht="23.25" x14ac:dyDescent="0.5">
      <c r="J35" s="240" t="s">
        <v>257</v>
      </c>
      <c r="K35" s="239" t="s">
        <v>248</v>
      </c>
      <c r="L35" s="240" t="s">
        <v>153</v>
      </c>
      <c r="M35" s="244">
        <v>1</v>
      </c>
      <c r="N35" s="245">
        <v>40</v>
      </c>
      <c r="O35" s="245">
        <v>40</v>
      </c>
    </row>
    <row r="36" spans="6:16" ht="23.25" x14ac:dyDescent="0.5">
      <c r="J36" s="240" t="s">
        <v>252</v>
      </c>
      <c r="K36" s="239" t="s">
        <v>255</v>
      </c>
      <c r="L36" s="240" t="s">
        <v>151</v>
      </c>
      <c r="M36" s="244">
        <v>1</v>
      </c>
      <c r="N36" s="245">
        <v>40</v>
      </c>
      <c r="O36" s="245">
        <v>40</v>
      </c>
    </row>
    <row r="37" spans="6:16" ht="23.25" x14ac:dyDescent="0.5">
      <c r="J37" s="242" t="s">
        <v>148</v>
      </c>
      <c r="K37" s="252" t="s">
        <v>193</v>
      </c>
      <c r="L37" s="242" t="s">
        <v>148</v>
      </c>
      <c r="M37" s="253">
        <v>4</v>
      </c>
      <c r="N37" s="254">
        <v>160</v>
      </c>
      <c r="O37" s="254">
        <v>160</v>
      </c>
      <c r="P37" s="224" t="s">
        <v>158</v>
      </c>
    </row>
    <row r="38" spans="6:16" ht="23.25" x14ac:dyDescent="0.5">
      <c r="J38" s="242" t="s">
        <v>149</v>
      </c>
      <c r="K38" s="252" t="s">
        <v>194</v>
      </c>
      <c r="L38" s="242" t="s">
        <v>149</v>
      </c>
      <c r="M38" s="253">
        <v>4</v>
      </c>
      <c r="N38" s="254">
        <v>160</v>
      </c>
      <c r="O38" s="254">
        <v>160</v>
      </c>
    </row>
    <row r="39" spans="6:16" ht="23.25" x14ac:dyDescent="0.5">
      <c r="J39" s="242" t="s">
        <v>161</v>
      </c>
      <c r="K39" s="252" t="s">
        <v>195</v>
      </c>
      <c r="L39" s="242" t="s">
        <v>161</v>
      </c>
      <c r="M39" s="253">
        <v>3</v>
      </c>
      <c r="N39" s="254">
        <v>120</v>
      </c>
      <c r="O39" s="254">
        <v>120</v>
      </c>
    </row>
    <row r="40" spans="6:16" ht="23.25" x14ac:dyDescent="0.5">
      <c r="J40" s="242" t="s">
        <v>150</v>
      </c>
      <c r="K40" s="252" t="s">
        <v>196</v>
      </c>
      <c r="L40" s="242" t="s">
        <v>150</v>
      </c>
      <c r="M40" s="253">
        <v>2</v>
      </c>
      <c r="N40" s="254">
        <v>80</v>
      </c>
      <c r="O40" s="254">
        <v>80</v>
      </c>
    </row>
    <row r="41" spans="6:16" ht="23.25" x14ac:dyDescent="0.5">
      <c r="J41" s="242" t="s">
        <v>162</v>
      </c>
      <c r="K41" s="252" t="s">
        <v>197</v>
      </c>
      <c r="L41" s="242" t="s">
        <v>150</v>
      </c>
      <c r="M41" s="253">
        <v>1</v>
      </c>
      <c r="N41" s="254">
        <v>40</v>
      </c>
      <c r="O41" s="254">
        <v>40</v>
      </c>
    </row>
    <row r="42" spans="6:16" ht="23.25" x14ac:dyDescent="0.5">
      <c r="J42" s="242" t="s">
        <v>151</v>
      </c>
      <c r="K42" s="252" t="s">
        <v>198</v>
      </c>
      <c r="L42" s="242" t="s">
        <v>151</v>
      </c>
      <c r="M42" s="253">
        <v>2</v>
      </c>
      <c r="N42" s="254">
        <v>80</v>
      </c>
      <c r="O42" s="254">
        <v>80</v>
      </c>
    </row>
    <row r="43" spans="6:16" ht="23.25" x14ac:dyDescent="0.5">
      <c r="J43" s="242" t="s">
        <v>152</v>
      </c>
      <c r="K43" s="252" t="s">
        <v>199</v>
      </c>
      <c r="L43" s="242" t="s">
        <v>152</v>
      </c>
      <c r="M43" s="253">
        <v>2</v>
      </c>
      <c r="N43" s="254">
        <v>80</v>
      </c>
      <c r="O43" s="254">
        <v>80</v>
      </c>
    </row>
    <row r="44" spans="6:16" ht="23.25" x14ac:dyDescent="0.5">
      <c r="J44" s="242" t="s">
        <v>153</v>
      </c>
      <c r="K44" s="252" t="s">
        <v>200</v>
      </c>
      <c r="L44" s="242" t="s">
        <v>153</v>
      </c>
      <c r="M44" s="253">
        <v>1</v>
      </c>
      <c r="N44" s="254">
        <v>40</v>
      </c>
      <c r="O44" s="254">
        <v>40</v>
      </c>
    </row>
    <row r="45" spans="6:16" ht="23.25" x14ac:dyDescent="0.5">
      <c r="J45" s="242" t="s">
        <v>165</v>
      </c>
      <c r="K45" s="252" t="s">
        <v>201</v>
      </c>
      <c r="L45" s="242" t="s">
        <v>154</v>
      </c>
      <c r="M45" s="253">
        <v>2</v>
      </c>
      <c r="N45" s="254">
        <v>80</v>
      </c>
      <c r="O45" s="254">
        <v>80</v>
      </c>
    </row>
    <row r="46" spans="6:16" ht="23.25" x14ac:dyDescent="0.5">
      <c r="J46" s="242" t="s">
        <v>256</v>
      </c>
      <c r="K46" s="252" t="s">
        <v>249</v>
      </c>
      <c r="L46" s="242" t="s">
        <v>153</v>
      </c>
      <c r="M46" s="253">
        <v>2</v>
      </c>
      <c r="N46" s="255">
        <v>80</v>
      </c>
      <c r="O46" s="255">
        <v>80</v>
      </c>
    </row>
    <row r="47" spans="6:16" ht="23.25" x14ac:dyDescent="0.5">
      <c r="J47" s="242" t="s">
        <v>280</v>
      </c>
      <c r="K47" s="252" t="s">
        <v>281</v>
      </c>
      <c r="L47" s="242" t="s">
        <v>150</v>
      </c>
      <c r="M47" s="253">
        <v>1</v>
      </c>
      <c r="N47" s="255">
        <v>40</v>
      </c>
      <c r="O47" s="255">
        <v>40</v>
      </c>
    </row>
    <row r="48" spans="6:16" ht="23.25" x14ac:dyDescent="0.5">
      <c r="J48" s="240" t="s">
        <v>148</v>
      </c>
      <c r="K48" s="239" t="s">
        <v>202</v>
      </c>
      <c r="L48" s="240" t="s">
        <v>148</v>
      </c>
      <c r="M48" s="244">
        <v>4</v>
      </c>
      <c r="N48" s="251">
        <v>160</v>
      </c>
      <c r="O48" s="251">
        <v>160</v>
      </c>
      <c r="P48" s="224" t="s">
        <v>159</v>
      </c>
    </row>
    <row r="49" spans="10:16" ht="23.25" x14ac:dyDescent="0.5">
      <c r="J49" s="240" t="s">
        <v>149</v>
      </c>
      <c r="K49" s="239" t="s">
        <v>203</v>
      </c>
      <c r="L49" s="240" t="s">
        <v>149</v>
      </c>
      <c r="M49" s="244">
        <v>4</v>
      </c>
      <c r="N49" s="251">
        <v>160</v>
      </c>
      <c r="O49" s="251">
        <v>160</v>
      </c>
    </row>
    <row r="50" spans="10:16" ht="23.25" x14ac:dyDescent="0.5">
      <c r="J50" s="240" t="s">
        <v>161</v>
      </c>
      <c r="K50" s="239" t="s">
        <v>204</v>
      </c>
      <c r="L50" s="240" t="s">
        <v>161</v>
      </c>
      <c r="M50" s="244">
        <v>3</v>
      </c>
      <c r="N50" s="251">
        <v>120</v>
      </c>
      <c r="O50" s="251">
        <v>120</v>
      </c>
    </row>
    <row r="51" spans="10:16" ht="23.25" x14ac:dyDescent="0.5">
      <c r="J51" s="240" t="s">
        <v>150</v>
      </c>
      <c r="K51" s="239" t="s">
        <v>205</v>
      </c>
      <c r="L51" s="240" t="s">
        <v>150</v>
      </c>
      <c r="M51" s="244">
        <v>2</v>
      </c>
      <c r="N51" s="251">
        <v>80</v>
      </c>
      <c r="O51" s="251">
        <v>80</v>
      </c>
    </row>
    <row r="52" spans="10:16" ht="23.25" x14ac:dyDescent="0.5">
      <c r="J52" s="240" t="s">
        <v>162</v>
      </c>
      <c r="K52" s="239" t="s">
        <v>206</v>
      </c>
      <c r="L52" s="240" t="s">
        <v>150</v>
      </c>
      <c r="M52" s="244">
        <v>1</v>
      </c>
      <c r="N52" s="251">
        <v>40</v>
      </c>
      <c r="O52" s="251">
        <v>40</v>
      </c>
    </row>
    <row r="53" spans="10:16" ht="23.25" x14ac:dyDescent="0.5">
      <c r="J53" s="240" t="s">
        <v>151</v>
      </c>
      <c r="K53" s="239" t="s">
        <v>207</v>
      </c>
      <c r="L53" s="240" t="s">
        <v>151</v>
      </c>
      <c r="M53" s="244">
        <v>2</v>
      </c>
      <c r="N53" s="251">
        <v>80</v>
      </c>
      <c r="O53" s="251">
        <v>80</v>
      </c>
    </row>
    <row r="54" spans="10:16" ht="23.25" x14ac:dyDescent="0.5">
      <c r="J54" s="240" t="s">
        <v>152</v>
      </c>
      <c r="K54" s="239" t="s">
        <v>208</v>
      </c>
      <c r="L54" s="240" t="s">
        <v>152</v>
      </c>
      <c r="M54" s="244">
        <v>2</v>
      </c>
      <c r="N54" s="251">
        <v>80</v>
      </c>
      <c r="O54" s="251">
        <v>80</v>
      </c>
    </row>
    <row r="55" spans="10:16" ht="23.25" x14ac:dyDescent="0.5">
      <c r="J55" s="240" t="s">
        <v>153</v>
      </c>
      <c r="K55" s="239" t="s">
        <v>209</v>
      </c>
      <c r="L55" s="240" t="s">
        <v>153</v>
      </c>
      <c r="M55" s="244">
        <v>1</v>
      </c>
      <c r="N55" s="251">
        <v>40</v>
      </c>
      <c r="O55" s="251">
        <v>40</v>
      </c>
    </row>
    <row r="56" spans="10:16" ht="23.25" x14ac:dyDescent="0.5">
      <c r="J56" s="240" t="s">
        <v>165</v>
      </c>
      <c r="K56" s="239" t="s">
        <v>210</v>
      </c>
      <c r="L56" s="240" t="s">
        <v>154</v>
      </c>
      <c r="M56" s="244">
        <v>2</v>
      </c>
      <c r="N56" s="251">
        <v>80</v>
      </c>
      <c r="O56" s="251">
        <v>80</v>
      </c>
    </row>
    <row r="57" spans="10:16" ht="23.25" x14ac:dyDescent="0.5">
      <c r="J57" s="240" t="s">
        <v>256</v>
      </c>
      <c r="K57" s="239" t="s">
        <v>250</v>
      </c>
      <c r="L57" s="240" t="s">
        <v>153</v>
      </c>
      <c r="M57" s="244">
        <v>2</v>
      </c>
      <c r="N57" s="245">
        <v>80</v>
      </c>
      <c r="O57" s="245">
        <v>80</v>
      </c>
    </row>
    <row r="58" spans="10:16" ht="23.25" x14ac:dyDescent="0.5">
      <c r="J58" s="240" t="s">
        <v>280</v>
      </c>
      <c r="K58" s="239" t="s">
        <v>282</v>
      </c>
      <c r="L58" s="240" t="s">
        <v>150</v>
      </c>
      <c r="M58" s="244">
        <v>1</v>
      </c>
      <c r="N58" s="245">
        <v>40</v>
      </c>
      <c r="O58" s="245">
        <v>40</v>
      </c>
    </row>
    <row r="59" spans="10:16" ht="23.25" x14ac:dyDescent="0.5">
      <c r="J59" s="243" t="s">
        <v>148</v>
      </c>
      <c r="K59" s="256" t="s">
        <v>211</v>
      </c>
      <c r="L59" s="243" t="s">
        <v>148</v>
      </c>
      <c r="M59" s="257">
        <v>4</v>
      </c>
      <c r="N59" s="258">
        <v>160</v>
      </c>
      <c r="O59" s="258">
        <v>160</v>
      </c>
      <c r="P59" s="224" t="s">
        <v>160</v>
      </c>
    </row>
    <row r="60" spans="10:16" ht="23.25" x14ac:dyDescent="0.5">
      <c r="J60" s="243" t="s">
        <v>149</v>
      </c>
      <c r="K60" s="256" t="s">
        <v>212</v>
      </c>
      <c r="L60" s="243" t="s">
        <v>149</v>
      </c>
      <c r="M60" s="257">
        <v>4</v>
      </c>
      <c r="N60" s="258">
        <v>160</v>
      </c>
      <c r="O60" s="258">
        <v>160</v>
      </c>
    </row>
    <row r="61" spans="10:16" ht="23.25" x14ac:dyDescent="0.5">
      <c r="J61" s="243" t="s">
        <v>161</v>
      </c>
      <c r="K61" s="256" t="s">
        <v>213</v>
      </c>
      <c r="L61" s="243" t="s">
        <v>161</v>
      </c>
      <c r="M61" s="257">
        <v>3</v>
      </c>
      <c r="N61" s="258">
        <v>120</v>
      </c>
      <c r="O61" s="258">
        <v>120</v>
      </c>
    </row>
    <row r="62" spans="10:16" ht="23.25" x14ac:dyDescent="0.5">
      <c r="J62" s="243" t="s">
        <v>150</v>
      </c>
      <c r="K62" s="256" t="s">
        <v>214</v>
      </c>
      <c r="L62" s="243" t="s">
        <v>150</v>
      </c>
      <c r="M62" s="257">
        <v>2</v>
      </c>
      <c r="N62" s="258">
        <v>80</v>
      </c>
      <c r="O62" s="258">
        <v>80</v>
      </c>
    </row>
    <row r="63" spans="10:16" ht="23.25" x14ac:dyDescent="0.5">
      <c r="J63" s="243" t="s">
        <v>162</v>
      </c>
      <c r="K63" s="256" t="s">
        <v>215</v>
      </c>
      <c r="L63" s="243" t="s">
        <v>150</v>
      </c>
      <c r="M63" s="257">
        <v>1</v>
      </c>
      <c r="N63" s="258">
        <v>40</v>
      </c>
      <c r="O63" s="258">
        <v>40</v>
      </c>
    </row>
    <row r="64" spans="10:16" ht="23.25" x14ac:dyDescent="0.5">
      <c r="J64" s="243" t="s">
        <v>151</v>
      </c>
      <c r="K64" s="256" t="s">
        <v>216</v>
      </c>
      <c r="L64" s="243" t="s">
        <v>151</v>
      </c>
      <c r="M64" s="257">
        <v>2</v>
      </c>
      <c r="N64" s="258">
        <v>80</v>
      </c>
      <c r="O64" s="258">
        <v>80</v>
      </c>
    </row>
    <row r="65" spans="10:15" ht="23.25" x14ac:dyDescent="0.5">
      <c r="J65" s="243" t="s">
        <v>152</v>
      </c>
      <c r="K65" s="256" t="s">
        <v>217</v>
      </c>
      <c r="L65" s="243" t="s">
        <v>152</v>
      </c>
      <c r="M65" s="257">
        <v>2</v>
      </c>
      <c r="N65" s="258">
        <v>80</v>
      </c>
      <c r="O65" s="258">
        <v>80</v>
      </c>
    </row>
    <row r="66" spans="10:15" ht="23.25" x14ac:dyDescent="0.5">
      <c r="J66" s="243" t="s">
        <v>153</v>
      </c>
      <c r="K66" s="256" t="s">
        <v>218</v>
      </c>
      <c r="L66" s="243" t="s">
        <v>153</v>
      </c>
      <c r="M66" s="257">
        <v>1</v>
      </c>
      <c r="N66" s="258">
        <v>40</v>
      </c>
      <c r="O66" s="258">
        <v>40</v>
      </c>
    </row>
    <row r="67" spans="10:15" ht="23.25" x14ac:dyDescent="0.5">
      <c r="J67" s="243" t="s">
        <v>165</v>
      </c>
      <c r="K67" s="256" t="s">
        <v>219</v>
      </c>
      <c r="L67" s="243" t="s">
        <v>154</v>
      </c>
      <c r="M67" s="257">
        <v>2</v>
      </c>
      <c r="N67" s="258">
        <v>80</v>
      </c>
      <c r="O67" s="258">
        <v>80</v>
      </c>
    </row>
    <row r="68" spans="10:15" ht="23.25" x14ac:dyDescent="0.5">
      <c r="J68" s="243" t="s">
        <v>256</v>
      </c>
      <c r="K68" s="256" t="s">
        <v>251</v>
      </c>
      <c r="L68" s="243" t="s">
        <v>153</v>
      </c>
      <c r="M68" s="257">
        <v>2</v>
      </c>
      <c r="N68" s="259">
        <v>80</v>
      </c>
      <c r="O68" s="259">
        <v>80</v>
      </c>
    </row>
  </sheetData>
  <sheetProtection algorithmName="SHA-512" hashValue="HsWE4VwHqkTHFG2VCFlMSbV/PYUZLcsOdDPF7d8ByG5gy7FNHfC8CuDRC3fNY/YZj1jyKfDuNN9Q5pzRwDnn2A==" saltValue="TL6tIb8MY0BchiVpNk3B1w==" spinCount="100000" sheet="1" objects="1" scenarios="1"/>
  <phoneticPr fontId="3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2</vt:i4>
      </vt:variant>
    </vt:vector>
  </HeadingPairs>
  <TitlesOfParts>
    <vt:vector size="10" baseType="lpstr">
      <vt:lpstr>กรอกข้อมูลทั่วไป</vt:lpstr>
      <vt:lpstr>กรอกข้อมูลคะแนน</vt:lpstr>
      <vt:lpstr>พิมพ์ปก,คะแนน</vt:lpstr>
      <vt:lpstr>พิมพ์ปก,คะแนน (มฐ)</vt:lpstr>
      <vt:lpstr>พิมพ์บันทึกเวลาเรียน</vt:lpstr>
      <vt:lpstr>พิมพ์ข้อมูลรายวิชา</vt:lpstr>
      <vt:lpstr>ช่วงคะแนน</vt:lpstr>
      <vt:lpstr>data</vt:lpstr>
      <vt:lpstr>พิมพ์บันทึกเวลาเรียน!Print_Area</vt:lpstr>
      <vt:lpstr>'พิมพ์ปก,คะแนน (มฐ)'!Print_Area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Operation</dc:creator>
  <cp:lastModifiedBy>Acer</cp:lastModifiedBy>
  <cp:lastPrinted>2023-08-03T04:26:05Z</cp:lastPrinted>
  <dcterms:created xsi:type="dcterms:W3CDTF">2007-01-08T06:57:16Z</dcterms:created>
  <dcterms:modified xsi:type="dcterms:W3CDTF">2025-04-02T01:45:52Z</dcterms:modified>
</cp:coreProperties>
</file>